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94E8BFC8-6DA3-43A8-B5EA-F70F1AA648CA}" xr6:coauthVersionLast="47" xr6:coauthVersionMax="47" xr10:uidLastSave="{00000000-0000-0000-0000-000000000000}"/>
  <bookViews>
    <workbookView xWindow="-120" yWindow="-120" windowWidth="29040" windowHeight="15840" xr2:uid="{7A4DEFFC-BAE3-427E-88D3-C46F15EDCF90}"/>
  </bookViews>
  <sheets>
    <sheet name="IT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1" l="1"/>
  <c r="T39" i="1"/>
  <c r="Q39" i="1"/>
  <c r="T38" i="1"/>
  <c r="Q38" i="1"/>
  <c r="T37" i="1"/>
  <c r="T36" i="1"/>
  <c r="T33" i="1"/>
  <c r="Q33" i="1"/>
  <c r="T32" i="1"/>
  <c r="Q32" i="1"/>
  <c r="P32" i="1"/>
  <c r="T31" i="1"/>
  <c r="Q31" i="1"/>
  <c r="T30" i="1"/>
  <c r="Q30" i="1"/>
  <c r="Q29" i="1"/>
  <c r="J29" i="1"/>
  <c r="T28" i="1"/>
  <c r="Q28" i="1"/>
  <c r="J28" i="1"/>
  <c r="T26" i="1"/>
  <c r="T25" i="1"/>
  <c r="Q24" i="1"/>
  <c r="Q23" i="1"/>
  <c r="Q22" i="1"/>
  <c r="T20" i="1"/>
  <c r="T41" i="1" s="1"/>
  <c r="Q19" i="1"/>
  <c r="Q18" i="1"/>
  <c r="Q17" i="1"/>
  <c r="R41" i="1" s="1"/>
  <c r="P17" i="1"/>
  <c r="J17" i="1"/>
  <c r="J16" i="1"/>
  <c r="I14" i="1"/>
  <c r="J13" i="1" s="1"/>
  <c r="J14" i="1" s="1"/>
  <c r="T13" i="1"/>
  <c r="T14" i="1" s="1"/>
  <c r="Q13" i="1"/>
  <c r="Q14" i="1" s="1"/>
  <c r="Q11" i="1"/>
  <c r="I11" i="1"/>
  <c r="F11" i="1"/>
  <c r="T10" i="1"/>
  <c r="T11" i="1" s="1"/>
  <c r="Q10" i="1"/>
  <c r="J10" i="1"/>
  <c r="J9" i="1"/>
  <c r="J11" i="1" s="1"/>
  <c r="Q42" i="1" l="1"/>
  <c r="T42" i="1"/>
</calcChain>
</file>

<file path=xl/sharedStrings.xml><?xml version="1.0" encoding="utf-8"?>
<sst xmlns="http://schemas.openxmlformats.org/spreadsheetml/2006/main" count="314" uniqueCount="190">
  <si>
    <t>Section 1: DEPARTMENTAL INFORMATION</t>
  </si>
  <si>
    <t>.</t>
  </si>
  <si>
    <t>Name of Department:</t>
  </si>
  <si>
    <t>INLAND TRANSPORT SERVICES</t>
  </si>
  <si>
    <t>DIVISIONS UNDER THE DEPARTMENT</t>
  </si>
  <si>
    <t>Section 2: DESCRIPTION OF INITIATIVES PER KRA</t>
  </si>
  <si>
    <t>S/N</t>
  </si>
  <si>
    <t>Key Result Areas</t>
  </si>
  <si>
    <t>Objective</t>
  </si>
  <si>
    <t xml:space="preserve"> Activity/ Initiative</t>
  </si>
  <si>
    <t>Leading and Contributing Departments with Total Weight</t>
  </si>
  <si>
    <t>Assigned weight
(For the Department/ Unit/ Outstation</t>
  </si>
  <si>
    <t>INPUTS</t>
  </si>
  <si>
    <t>KPI</t>
  </si>
  <si>
    <t xml:space="preserve">KPI weight
</t>
  </si>
  <si>
    <t>Graded Weight</t>
  </si>
  <si>
    <t>Unit of Measurement</t>
  </si>
  <si>
    <t>Target</t>
  </si>
  <si>
    <t>START DATE</t>
  </si>
  <si>
    <t>END DATE</t>
  </si>
  <si>
    <t xml:space="preserve">2ND QUARTER ACHIEVED TARGET </t>
  </si>
  <si>
    <t xml:space="preserve">ASSESMENT </t>
  </si>
  <si>
    <t>SCORE</t>
  </si>
  <si>
    <t>3RD QUARTER ACHIEVED TARGET</t>
  </si>
  <si>
    <t>ASSESMENT</t>
  </si>
  <si>
    <t xml:space="preserve">Presidential Priorities </t>
  </si>
  <si>
    <t>GP1</t>
  </si>
  <si>
    <t>Policy Development
        (7%)</t>
  </si>
  <si>
    <t xml:space="preserve">Develop and Implement National Policy On Maritime &amp; Blue Economy  </t>
  </si>
  <si>
    <t>Implementation of policy initatives allocated to NSC</t>
  </si>
  <si>
    <t xml:space="preserve">All clients facing Department 
Weight (2%) </t>
  </si>
  <si>
    <t xml:space="preserve"> Implement National Policy On Maritime &amp; Blue Economy  </t>
  </si>
  <si>
    <t>% implementation of policy initatives allocated to NSC</t>
  </si>
  <si>
    <t>% completion</t>
  </si>
  <si>
    <t>31/12/2025</t>
  </si>
  <si>
    <t>N/A</t>
  </si>
  <si>
    <t>NA</t>
  </si>
  <si>
    <t>GP4</t>
  </si>
  <si>
    <t>Maritime Infrastructure Development</t>
  </si>
  <si>
    <t>Complete the construction of critical transport project</t>
  </si>
  <si>
    <t>Facilitate the Emergence of an Investor for Jos IDP Project</t>
  </si>
  <si>
    <t>ITSD
Zonal Office, PPP
Weight (4%)</t>
  </si>
  <si>
    <t>Updated OBC to attract investors</t>
  </si>
  <si>
    <t>% Completion of OBC</t>
  </si>
  <si>
    <t>30/06/2025</t>
  </si>
  <si>
    <t xml:space="preserve">NA </t>
  </si>
  <si>
    <t>TOTAL</t>
  </si>
  <si>
    <t>MDA Operational Priorities</t>
  </si>
  <si>
    <t>MP3</t>
  </si>
  <si>
    <t>Infrastructure Development</t>
  </si>
  <si>
    <t>Facilitate the development of additional IDPs  (Isiala ngwa, Abia State )</t>
  </si>
  <si>
    <t>Bi-annually Meetings with Concessionaires/ Abia State Government  for the development of Isiala Ngwa IDP</t>
  </si>
  <si>
    <t>ITSD -50%
PPP- (50%)
Weight 3%</t>
  </si>
  <si>
    <t>Meetings with Concessionaires/ Abia State Government on the development of Isiala NgwaIDP</t>
  </si>
  <si>
    <t xml:space="preserve">Number of Meetings with Concessionaires/ Abia State Government for IDP </t>
  </si>
  <si>
    <t>number</t>
  </si>
  <si>
    <t>Service Wide Priorities</t>
  </si>
  <si>
    <t>C1</t>
  </si>
  <si>
    <t xml:space="preserve">Service Innovation and Improvement
</t>
  </si>
  <si>
    <t>Increase staff productivity through development of Standard Operating Procedures.</t>
  </si>
  <si>
    <t>Submission of SOPs to HR</t>
  </si>
  <si>
    <t>SPRD - 0.3%
All - 0.08% (each)
        (1%)</t>
  </si>
  <si>
    <t xml:space="preserve">Submit SOPs </t>
  </si>
  <si>
    <t xml:space="preserve">Number of weeks taken to submit SOPs </t>
  </si>
  <si>
    <t>Weeks</t>
  </si>
  <si>
    <t>Increase staff productivity through development of job descriptions.</t>
  </si>
  <si>
    <t xml:space="preserve">Development of staff job descriptions and  schedule of duties </t>
  </si>
  <si>
    <t xml:space="preserve">HR - 0.8%
All - 0.05% (each)
(total weight : 1.8%)
</t>
  </si>
  <si>
    <t xml:space="preserve">Submission of Schedule of Duties to HRMD </t>
  </si>
  <si>
    <t xml:space="preserve">Time taken to Submit Schedule of Duties to HRMD </t>
  </si>
  <si>
    <t>4 weeks</t>
  </si>
  <si>
    <t>30/04/2025</t>
  </si>
  <si>
    <t>Not Submitted as as when due</t>
  </si>
  <si>
    <t>C2</t>
  </si>
  <si>
    <t>Stakeholder Engagement</t>
  </si>
  <si>
    <t>Promotion of seamless movement of cargo and coordination of modes of transportation</t>
  </si>
  <si>
    <t xml:space="preserve">Development of a Memorandum of Understanding (MoU) between NSC and NIWA. </t>
  </si>
  <si>
    <t xml:space="preserve">Issue notice of meetings/engagements with  NIWA. 
</t>
  </si>
  <si>
    <t>Time taken to issue notice of meeting. (Bi-annual)</t>
  </si>
  <si>
    <t>Meeting will hold in Q4</t>
  </si>
  <si>
    <t xml:space="preserve">Attend Joint Technical Committee meeting and produce report </t>
  </si>
  <si>
    <t>Number of meetings/engagements on MoU.  (Bi-annual)</t>
  </si>
  <si>
    <t>Production of Draft MoU</t>
  </si>
  <si>
    <t>Time taken to Produce Draft MoU</t>
  </si>
  <si>
    <t>seen draft of MOU</t>
  </si>
  <si>
    <t xml:space="preserve">Identify and address key operational challenges affecting the Inland Dry Ports (IDPs) in Nigeria.
</t>
  </si>
  <si>
    <t>Bi-annual Monitoring operation activities and data collection at the commissioned Inland Dry Ports (IDPs): 
Kaduna,
 Dala and 
Funtua IDPs.</t>
  </si>
  <si>
    <t xml:space="preserve">Develop template for monitoring. </t>
  </si>
  <si>
    <t xml:space="preserve">Time taken to develop the template </t>
  </si>
  <si>
    <t>weeks</t>
  </si>
  <si>
    <t>31/03/2025</t>
  </si>
  <si>
    <t>Notify  the concessionaires of IDPs (Bi-annual)</t>
  </si>
  <si>
    <t>Time taken to notify concessionaires</t>
  </si>
  <si>
    <t>Week</t>
  </si>
  <si>
    <t>Visit the (3) IDPs operations and produce one report</t>
  </si>
  <si>
    <t>Time taken to produce report. (Report to be ready, 2 weeks in the new month in the next quarter)</t>
  </si>
  <si>
    <t xml:space="preserve">1/4/2025
1/10/2025
</t>
  </si>
  <si>
    <t xml:space="preserve">30/4/2025
29/10/2025
</t>
  </si>
  <si>
    <t>To develop a clear contractual agreement for the establisment of IDPs in Nigeria.</t>
  </si>
  <si>
    <t>Signing of the Build, Own, Operate and Transfer (BOOT) Agreement.</t>
  </si>
  <si>
    <t xml:space="preserve">Notice of preliminary meeting forwarded to the Federal Ministry of Justice (FMOJ) for the final review.                              </t>
  </si>
  <si>
    <t>Time taken to hold Meetings with FMOJ</t>
  </si>
  <si>
    <t>Escalate draft copy of the reviewed BOOT Agreement to Concessionaires for input.</t>
  </si>
  <si>
    <t>Time taken to Escalate draft copy of the reviewed BOOT Agreement to Concessionaires</t>
  </si>
  <si>
    <t>30/09/2025</t>
  </si>
  <si>
    <t>Memo was sent on 7/7/25</t>
  </si>
  <si>
    <t>Stakeholders engagement to harmonise inputs from the Concessionaires and produce final copy of the reviewed BOOT Agreement</t>
  </si>
  <si>
    <t>Time Taken to Harmonise inputs from the Concessionaires and produce final copy of the reviewed BOOT Agreement</t>
  </si>
  <si>
    <t>Response seen 16/09/25</t>
  </si>
  <si>
    <t>Convene a Stakeholders meeting for signing of the BOOT Agreement.</t>
  </si>
  <si>
    <t>Time taken to convene Stakeholders meeting for signing of the BOOT Agreement</t>
  </si>
  <si>
    <t>Sensitization Programme for Government Agencies and Users/Providers of Inland Tranport  Services</t>
  </si>
  <si>
    <t>Inter Agency Sensitization Programme</t>
  </si>
  <si>
    <t xml:space="preserve"> Develop and Submit Proposals for Two (2) Enlightement Programmes</t>
  </si>
  <si>
    <t>Time taken to Develop and Submit Proposals for Enlightement Programmes</t>
  </si>
  <si>
    <t xml:space="preserve">proposal  sighted </t>
  </si>
  <si>
    <t>Submit report of sensitization Program after programme (Bi annual)</t>
  </si>
  <si>
    <t>number of weeks taken to submit report of sensitization Program after programme</t>
  </si>
  <si>
    <t>Approved but no payment</t>
  </si>
  <si>
    <t>C5</t>
  </si>
  <si>
    <t>Support for Service Delivery</t>
  </si>
  <si>
    <t>Effective Collection and Collation of relevant Trade and Transport Data</t>
  </si>
  <si>
    <t xml:space="preserve">Submission of  Quarterly  Progress Report </t>
  </si>
  <si>
    <t>Call Circular for submission of Progress Report to Departments/ Units and Outstations</t>
  </si>
  <si>
    <t>Time taken to receive call Circular from SPRD</t>
  </si>
  <si>
    <t xml:space="preserve"> 1 week </t>
  </si>
  <si>
    <t>17/03/2025
16/06/2025
15/09/2025
15/12/2025</t>
  </si>
  <si>
    <t>21/03/2025  20/06/2025
19/21/2025
19/12/2025</t>
  </si>
  <si>
    <t>Submission of Departmental/Unit/ Outstation Progress Report to SPRD</t>
  </si>
  <si>
    <t>Time taken to submit Progress Report to SPRD</t>
  </si>
  <si>
    <t>days</t>
  </si>
  <si>
    <t xml:space="preserve"> 14 days </t>
  </si>
  <si>
    <t>1/4/2025
1/07/2025
1/10/2025
1/01/2026</t>
  </si>
  <si>
    <t>11/4/2025
11/07/2025
10/10/2025
9/01/2026</t>
  </si>
  <si>
    <t>Report sighted</t>
  </si>
  <si>
    <t>Effective Communication and Monitoring of actvities of Departments, Units and Outstations.</t>
  </si>
  <si>
    <t>Departmental, Unit and Outstation Meetings</t>
  </si>
  <si>
    <t>Issue Notices of  meetings.</t>
  </si>
  <si>
    <t xml:space="preserve">Time taken to issue Notice of meetings </t>
  </si>
  <si>
    <t>7 days before meetings.</t>
  </si>
  <si>
    <t>Notice not issued as at when due</t>
  </si>
  <si>
    <t>Notice of meeting seen</t>
  </si>
  <si>
    <t>Hold Departmental, Unit and Outstation meetings</t>
  </si>
  <si>
    <t>Number of  Meetings Held (Attendance and minutes of the meetings)</t>
  </si>
  <si>
    <t>no of weeks</t>
  </si>
  <si>
    <t>1  every quarter.</t>
  </si>
  <si>
    <t>Attendance and Report seen</t>
  </si>
  <si>
    <t>To Ensure Availability of Working Materials and Quality Delivery of Works &amp; Services.</t>
  </si>
  <si>
    <t>Procurement Needs Assessment</t>
  </si>
  <si>
    <t>Call Circular for submission of Procurement needs to Departments/ Units and Outstations</t>
  </si>
  <si>
    <t xml:space="preserve">Time taken to receive  Call Circular from Procurement Needs </t>
  </si>
  <si>
    <t>week</t>
  </si>
  <si>
    <t xml:space="preserve"> 1 week</t>
  </si>
  <si>
    <t xml:space="preserve">Submit  Departmental/Unit/ Outstation Procurement needs </t>
  </si>
  <si>
    <t>Time taken to submit Procurement needs to  Procurement Unit</t>
  </si>
  <si>
    <t xml:space="preserve"> weeks</t>
  </si>
  <si>
    <t>6 weeks</t>
  </si>
  <si>
    <t xml:space="preserve"> Improve and sustain Human Capital Development through Timely Submission of Training Needs</t>
  </si>
  <si>
    <t>Staff Training Needs</t>
  </si>
  <si>
    <t>Call Circular on staff training needs for year 2026</t>
  </si>
  <si>
    <t>Time taken to receive Call Circular from HRMD</t>
  </si>
  <si>
    <t xml:space="preserve"> 4 weeks </t>
  </si>
  <si>
    <t>31/10/2025</t>
  </si>
  <si>
    <t>Prepare and Submit Staff Training needs for year 2026</t>
  </si>
  <si>
    <t xml:space="preserve">Time taken to Submit Training needs for year 2026 to HRMD </t>
  </si>
  <si>
    <t>12 weeks</t>
  </si>
  <si>
    <t>Training needs submitted</t>
  </si>
  <si>
    <t>C4</t>
  </si>
  <si>
    <t>Capacity Building &amp; Talent Management</t>
  </si>
  <si>
    <t>Ensure all Nominated Staff attend Training Programmes and Imbibe a Train-the-Trainers Philosophy of Staff Cascading Knowledge Acquired</t>
  </si>
  <si>
    <t xml:space="preserve">Staff Training </t>
  </si>
  <si>
    <t>Staff nominated  to submit copy of Training Report and Certificate</t>
  </si>
  <si>
    <t xml:space="preserve">Time taken to Submit Certificate(s) and Report(s) to HRMD </t>
  </si>
  <si>
    <t>Days</t>
  </si>
  <si>
    <t xml:space="preserve">14 days </t>
  </si>
  <si>
    <t>No Evidence</t>
  </si>
  <si>
    <t>attended training o the 15/08/25</t>
  </si>
  <si>
    <t>Conduct Knowledge Sharing</t>
  </si>
  <si>
    <t xml:space="preserve">Time taken to Conduct Knowledge Sharing </t>
  </si>
  <si>
    <t xml:space="preserve">21 days </t>
  </si>
  <si>
    <t>Knowledge sharing conducted on 25/08/2025</t>
  </si>
  <si>
    <t>Engagements with Stakeholders</t>
  </si>
  <si>
    <t>Improve perfomance through innovation</t>
  </si>
  <si>
    <t>Improve Operational efficiency</t>
  </si>
  <si>
    <t xml:space="preserve">New initiative(s)developed in the Departments/ Units and Outstations.  </t>
  </si>
  <si>
    <t xml:space="preserve">number of new initiatives developed.  </t>
  </si>
  <si>
    <t>number of Initiatives</t>
  </si>
  <si>
    <t xml:space="preserve">seen </t>
  </si>
  <si>
    <t>2ND QUARTER OVERALL SCORE</t>
  </si>
  <si>
    <t xml:space="preserve">Q3 TOTAL SCORE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</si>
</sst>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entury Gothic"/>
      <family val="2"/>
    </font>
    <font>
      <sz val="16"/>
      <name val="Century Gothic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D0D0D"/>
      <name val="Century Gothic"/>
      <family val="2"/>
    </font>
    <font>
      <b/>
      <sz val="16"/>
      <color theme="0"/>
      <name val="Century Gothic"/>
      <family val="2"/>
    </font>
    <font>
      <sz val="16"/>
      <color theme="1"/>
      <name val="Century Gothic"/>
      <family val="2"/>
    </font>
    <font>
      <b/>
      <sz val="16"/>
      <color rgb="FFFFFFFF"/>
      <name val="Calibri"/>
      <family val="2"/>
      <scheme val="minor"/>
    </font>
    <font>
      <sz val="14"/>
      <color theme="1"/>
      <name val="Century Gothic"/>
      <family val="2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6"/>
      <name val="Century Gothic"/>
      <family val="2"/>
    </font>
    <font>
      <b/>
      <sz val="16"/>
      <name val="Calibri"/>
      <family val="2"/>
      <scheme val="minor"/>
    </font>
    <font>
      <b/>
      <sz val="12"/>
      <name val="Century Gothic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color rgb="FF000000"/>
      <name val="Calibri"/>
      <family val="2"/>
    </font>
    <font>
      <sz val="16"/>
      <color theme="1"/>
      <name val="Calibri"/>
      <family val="2"/>
    </font>
    <font>
      <sz val="16"/>
      <color rgb="FF0D0D0D"/>
      <name val="Calibri"/>
      <family val="2"/>
    </font>
    <font>
      <b/>
      <sz val="16"/>
      <color rgb="FF0D0D0D"/>
      <name val="Calibri"/>
      <family val="2"/>
    </font>
    <font>
      <sz val="16"/>
      <name val="Calibri"/>
      <family val="2"/>
    </font>
    <font>
      <sz val="18"/>
      <color theme="1"/>
      <name val="Calibri"/>
      <family val="2"/>
    </font>
    <font>
      <b/>
      <sz val="16"/>
      <color rgb="FF000000"/>
      <name val="Century Gothic"/>
      <family val="2"/>
    </font>
    <font>
      <sz val="16"/>
      <color rgb="FF0D0D0D"/>
      <name val="Century Gothic"/>
      <family val="2"/>
    </font>
    <font>
      <sz val="16"/>
      <color rgb="FFFF0000"/>
      <name val="Century Gothic"/>
      <family val="2"/>
    </font>
    <font>
      <b/>
      <sz val="16"/>
      <color rgb="FF000000"/>
      <name val="Calibri"/>
      <family val="2"/>
      <scheme val="minor"/>
    </font>
    <font>
      <b/>
      <sz val="12"/>
      <color rgb="FF000000"/>
      <name val="Century Gothic"/>
      <family val="2"/>
    </font>
    <font>
      <sz val="11"/>
      <color theme="1"/>
      <name val="Calibri"/>
      <family val="2"/>
    </font>
    <font>
      <b/>
      <sz val="16"/>
      <name val="Calibri"/>
      <family val="2"/>
    </font>
    <font>
      <sz val="16"/>
      <color rgb="FFFF0000"/>
      <name val="Calibri"/>
      <family val="2"/>
    </font>
    <font>
      <b/>
      <sz val="11"/>
      <color theme="1"/>
      <name val="Calibri"/>
      <family val="2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 Light"/>
      <family val="2"/>
    </font>
    <font>
      <sz val="16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rgb="FF548235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548235"/>
        <bgColor rgb="FF54823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rgb="FF54823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71">
    <xf numFmtId="0" fontId="0" fillId="0" borderId="0" xfId="0"/>
    <xf numFmtId="0" fontId="5" fillId="2" borderId="1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vertical="top"/>
    </xf>
    <xf numFmtId="0" fontId="6" fillId="3" borderId="2" xfId="2" applyFont="1" applyFill="1" applyBorder="1" applyAlignment="1">
      <alignment vertical="top"/>
    </xf>
    <xf numFmtId="0" fontId="6" fillId="3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vertical="top"/>
    </xf>
    <xf numFmtId="0" fontId="8" fillId="0" borderId="0" xfId="2" applyFont="1"/>
    <xf numFmtId="0" fontId="1" fillId="0" borderId="0" xfId="2"/>
    <xf numFmtId="0" fontId="5" fillId="4" borderId="3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vertical="top" wrapText="1"/>
    </xf>
    <xf numFmtId="0" fontId="6" fillId="0" borderId="5" xfId="2" applyFont="1" applyBorder="1" applyAlignment="1">
      <alignment horizontal="center" vertical="center" wrapText="1"/>
    </xf>
    <xf numFmtId="0" fontId="6" fillId="0" borderId="0" xfId="2" applyFont="1" applyAlignment="1">
      <alignment vertical="top" wrapText="1"/>
    </xf>
    <xf numFmtId="0" fontId="7" fillId="0" borderId="5" xfId="2" applyFont="1" applyBorder="1" applyAlignment="1">
      <alignment vertical="top" wrapText="1"/>
    </xf>
    <xf numFmtId="0" fontId="10" fillId="5" borderId="5" xfId="2" applyFont="1" applyFill="1" applyBorder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10" fillId="5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 wrapText="1"/>
    </xf>
    <xf numFmtId="0" fontId="11" fillId="3" borderId="0" xfId="2" applyFont="1" applyFill="1" applyAlignment="1">
      <alignment horizontal="center" vertical="center"/>
    </xf>
    <xf numFmtId="0" fontId="5" fillId="2" borderId="6" xfId="2" applyFont="1" applyFill="1" applyBorder="1" applyAlignment="1">
      <alignment vertical="top"/>
    </xf>
    <xf numFmtId="0" fontId="11" fillId="3" borderId="0" xfId="2" applyFont="1" applyFill="1" applyAlignment="1">
      <alignment vertical="top" wrapText="1"/>
    </xf>
    <xf numFmtId="0" fontId="5" fillId="2" borderId="0" xfId="2" applyFont="1" applyFill="1" applyAlignment="1">
      <alignment vertical="top" wrapText="1"/>
    </xf>
    <xf numFmtId="0" fontId="5" fillId="2" borderId="0" xfId="2" applyFont="1" applyFill="1" applyAlignment="1">
      <alignment horizontal="center" vertical="center" wrapText="1"/>
    </xf>
    <xf numFmtId="164" fontId="12" fillId="2" borderId="0" xfId="2" applyNumberFormat="1" applyFont="1" applyFill="1" applyAlignment="1">
      <alignment horizontal="center" vertical="top" wrapText="1"/>
    </xf>
    <xf numFmtId="0" fontId="12" fillId="2" borderId="0" xfId="2" applyFont="1" applyFill="1" applyAlignment="1">
      <alignment vertical="top" wrapText="1"/>
    </xf>
    <xf numFmtId="0" fontId="13" fillId="3" borderId="0" xfId="2" applyFont="1" applyFill="1" applyAlignment="1">
      <alignment vertical="top" wrapText="1"/>
    </xf>
    <xf numFmtId="0" fontId="5" fillId="6" borderId="7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center" vertical="center" wrapText="1"/>
    </xf>
    <xf numFmtId="0" fontId="5" fillId="6" borderId="8" xfId="2" applyFont="1" applyFill="1" applyBorder="1" applyAlignment="1">
      <alignment horizontal="left" vertical="center" wrapText="1"/>
    </xf>
    <xf numFmtId="0" fontId="5" fillId="6" borderId="8" xfId="2" applyFont="1" applyFill="1" applyBorder="1" applyAlignment="1">
      <alignment vertical="center" wrapText="1"/>
    </xf>
    <xf numFmtId="9" fontId="5" fillId="6" borderId="8" xfId="1" applyFont="1" applyFill="1" applyBorder="1" applyAlignment="1">
      <alignment vertical="center" wrapText="1"/>
    </xf>
    <xf numFmtId="164" fontId="14" fillId="7" borderId="8" xfId="2" applyNumberFormat="1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5" fillId="7" borderId="8" xfId="2" applyFont="1" applyFill="1" applyBorder="1" applyAlignment="1">
      <alignment horizontal="center" vertical="center" wrapText="1"/>
    </xf>
    <xf numFmtId="0" fontId="15" fillId="7" borderId="9" xfId="2" applyFont="1" applyFill="1" applyBorder="1" applyAlignment="1">
      <alignment horizontal="center" vertical="center"/>
    </xf>
    <xf numFmtId="0" fontId="2" fillId="7" borderId="7" xfId="2" applyFont="1" applyFill="1" applyBorder="1" applyAlignment="1">
      <alignment horizontal="center" vertical="center" wrapText="1"/>
    </xf>
    <xf numFmtId="0" fontId="2" fillId="7" borderId="8" xfId="2" applyFont="1" applyFill="1" applyBorder="1" applyAlignment="1">
      <alignment vertical="center"/>
    </xf>
    <xf numFmtId="0" fontId="2" fillId="7" borderId="10" xfId="2" applyFont="1" applyFill="1" applyBorder="1" applyAlignment="1">
      <alignment vertical="center"/>
    </xf>
    <xf numFmtId="0" fontId="16" fillId="8" borderId="0" xfId="2" applyFont="1" applyFill="1" applyAlignment="1">
      <alignment horizontal="center" vertical="center" wrapText="1"/>
    </xf>
    <xf numFmtId="1" fontId="16" fillId="8" borderId="0" xfId="2" applyNumberFormat="1" applyFont="1" applyFill="1" applyAlignment="1">
      <alignment horizontal="center" vertical="center" wrapText="1"/>
    </xf>
    <xf numFmtId="0" fontId="16" fillId="8" borderId="0" xfId="2" applyFont="1" applyFill="1" applyAlignment="1">
      <alignment horizontal="left" vertical="center" wrapText="1"/>
    </xf>
    <xf numFmtId="0" fontId="16" fillId="8" borderId="11" xfId="2" applyFont="1" applyFill="1" applyBorder="1" applyAlignment="1">
      <alignment horizontal="center" vertical="center" wrapText="1"/>
    </xf>
    <xf numFmtId="0" fontId="16" fillId="8" borderId="11" xfId="2" applyFont="1" applyFill="1" applyBorder="1" applyAlignment="1">
      <alignment horizontal="left" vertical="center" wrapText="1"/>
    </xf>
    <xf numFmtId="0" fontId="17" fillId="8" borderId="0" xfId="2" applyFont="1" applyFill="1" applyAlignment="1">
      <alignment horizontal="left" vertical="center" wrapText="1"/>
    </xf>
    <xf numFmtId="0" fontId="17" fillId="8" borderId="11" xfId="2" applyFont="1" applyFill="1" applyBorder="1" applyAlignment="1">
      <alignment horizontal="left" vertical="center" wrapText="1"/>
    </xf>
    <xf numFmtId="0" fontId="18" fillId="8" borderId="0" xfId="2" applyFont="1" applyFill="1" applyAlignment="1">
      <alignment horizontal="left" vertical="center" wrapText="1"/>
    </xf>
    <xf numFmtId="0" fontId="18" fillId="8" borderId="7" xfId="2" applyFont="1" applyFill="1" applyBorder="1" applyAlignment="1">
      <alignment horizontal="left" vertical="center" wrapText="1"/>
    </xf>
    <xf numFmtId="0" fontId="18" fillId="8" borderId="8" xfId="2" applyFont="1" applyFill="1" applyBorder="1" applyAlignment="1">
      <alignment horizontal="left" vertical="center" wrapText="1"/>
    </xf>
    <xf numFmtId="0" fontId="18" fillId="8" borderId="10" xfId="2" applyFont="1" applyFill="1" applyBorder="1" applyAlignment="1">
      <alignment horizontal="left" vertical="center" wrapText="1"/>
    </xf>
    <xf numFmtId="0" fontId="19" fillId="0" borderId="12" xfId="2" applyFont="1" applyBorder="1" applyAlignment="1">
      <alignment horizontal="center" vertical="center" wrapText="1"/>
    </xf>
    <xf numFmtId="0" fontId="20" fillId="0" borderId="13" xfId="2" applyFont="1" applyBorder="1" applyAlignment="1">
      <alignment vertical="center" wrapText="1"/>
    </xf>
    <xf numFmtId="0" fontId="21" fillId="0" borderId="13" xfId="2" applyFont="1" applyBorder="1" applyAlignment="1">
      <alignment vertical="center" wrapText="1"/>
    </xf>
    <xf numFmtId="0" fontId="22" fillId="0" borderId="13" xfId="2" applyFont="1" applyBorder="1" applyAlignment="1">
      <alignment vertical="top" wrapText="1"/>
    </xf>
    <xf numFmtId="9" fontId="23" fillId="9" borderId="13" xfId="1" applyFont="1" applyFill="1" applyBorder="1" applyAlignment="1">
      <alignment horizontal="left" vertical="top" wrapText="1"/>
    </xf>
    <xf numFmtId="10" fontId="23" fillId="9" borderId="13" xfId="1" applyNumberFormat="1" applyFont="1" applyFill="1" applyBorder="1" applyAlignment="1">
      <alignment horizontal="center" vertical="center" wrapText="1"/>
    </xf>
    <xf numFmtId="10" fontId="23" fillId="10" borderId="13" xfId="1" applyNumberFormat="1" applyFont="1" applyFill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165" fontId="24" fillId="9" borderId="13" xfId="1" applyNumberFormat="1" applyFont="1" applyFill="1" applyBorder="1" applyAlignment="1">
      <alignment horizontal="center" vertical="center" wrapText="1"/>
    </xf>
    <xf numFmtId="10" fontId="24" fillId="9" borderId="13" xfId="1" applyNumberFormat="1" applyFont="1" applyFill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164" fontId="8" fillId="11" borderId="13" xfId="2" applyNumberFormat="1" applyFont="1" applyFill="1" applyBorder="1" applyAlignment="1">
      <alignment horizontal="center" vertical="center"/>
    </xf>
    <xf numFmtId="0" fontId="8" fillId="11" borderId="13" xfId="2" applyFont="1" applyFill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" fillId="0" borderId="12" xfId="2" applyBorder="1"/>
    <xf numFmtId="0" fontId="1" fillId="0" borderId="13" xfId="2" applyBorder="1"/>
    <xf numFmtId="0" fontId="1" fillId="0" borderId="15" xfId="2" applyBorder="1"/>
    <xf numFmtId="0" fontId="19" fillId="0" borderId="7" xfId="2" applyFont="1" applyBorder="1" applyAlignment="1">
      <alignment vertical="center" wrapText="1"/>
    </xf>
    <xf numFmtId="0" fontId="20" fillId="0" borderId="8" xfId="2" applyFont="1" applyBorder="1" applyAlignment="1">
      <alignment vertical="center" wrapText="1"/>
    </xf>
    <xf numFmtId="0" fontId="25" fillId="12" borderId="8" xfId="2" applyFont="1" applyFill="1" applyBorder="1" applyAlignment="1">
      <alignment vertical="top" wrapText="1"/>
    </xf>
    <xf numFmtId="0" fontId="6" fillId="12" borderId="8" xfId="2" applyFont="1" applyFill="1" applyBorder="1" applyAlignment="1">
      <alignment horizontal="left" vertical="top" wrapText="1"/>
    </xf>
    <xf numFmtId="10" fontId="23" fillId="9" borderId="8" xfId="1" applyNumberFormat="1" applyFont="1" applyFill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165" fontId="24" fillId="9" borderId="8" xfId="1" applyNumberFormat="1" applyFont="1" applyFill="1" applyBorder="1" applyAlignment="1">
      <alignment horizontal="center" vertical="center" wrapText="1"/>
    </xf>
    <xf numFmtId="10" fontId="24" fillId="9" borderId="8" xfId="1" applyNumberFormat="1" applyFont="1" applyFill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164" fontId="8" fillId="0" borderId="8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26" fillId="0" borderId="9" xfId="2" applyFont="1" applyBorder="1"/>
    <xf numFmtId="0" fontId="1" fillId="0" borderId="7" xfId="2" applyBorder="1"/>
    <xf numFmtId="0" fontId="1" fillId="0" borderId="8" xfId="2" applyBorder="1"/>
    <xf numFmtId="0" fontId="1" fillId="0" borderId="10" xfId="2" applyBorder="1"/>
    <xf numFmtId="0" fontId="27" fillId="0" borderId="16" xfId="2" applyFont="1" applyBorder="1" applyAlignment="1">
      <alignment horizontal="center" vertical="center" wrapText="1"/>
    </xf>
    <xf numFmtId="0" fontId="28" fillId="0" borderId="16" xfId="2" applyFont="1" applyBorder="1" applyAlignment="1">
      <alignment horizontal="left" vertical="top" wrapText="1"/>
    </xf>
    <xf numFmtId="0" fontId="28" fillId="9" borderId="16" xfId="2" applyFont="1" applyFill="1" applyBorder="1" applyAlignment="1">
      <alignment horizontal="left" vertical="top" wrapText="1"/>
    </xf>
    <xf numFmtId="9" fontId="28" fillId="9" borderId="16" xfId="1" applyFont="1" applyFill="1" applyBorder="1" applyAlignment="1">
      <alignment horizontal="center" vertical="top" wrapText="1"/>
    </xf>
    <xf numFmtId="10" fontId="28" fillId="9" borderId="16" xfId="3" applyNumberFormat="1" applyFont="1" applyFill="1" applyBorder="1" applyAlignment="1">
      <alignment horizontal="center" vertical="center" wrapText="1"/>
    </xf>
    <xf numFmtId="10" fontId="9" fillId="9" borderId="16" xfId="3" applyNumberFormat="1" applyFont="1" applyFill="1" applyBorder="1" applyAlignment="1">
      <alignment horizontal="center" vertical="center" wrapText="1"/>
    </xf>
    <xf numFmtId="0" fontId="29" fillId="0" borderId="16" xfId="2" applyFont="1" applyBorder="1" applyAlignment="1">
      <alignment horizontal="center" vertical="center" wrapText="1"/>
    </xf>
    <xf numFmtId="164" fontId="8" fillId="0" borderId="16" xfId="2" applyNumberFormat="1" applyFont="1" applyBorder="1"/>
    <xf numFmtId="0" fontId="8" fillId="0" borderId="16" xfId="2" applyFont="1" applyBorder="1"/>
    <xf numFmtId="0" fontId="1" fillId="0" borderId="16" xfId="2" applyBorder="1"/>
    <xf numFmtId="0" fontId="4" fillId="0" borderId="17" xfId="2" applyFont="1" applyBorder="1"/>
    <xf numFmtId="0" fontId="27" fillId="13" borderId="0" xfId="2" applyFont="1" applyFill="1" applyAlignment="1">
      <alignment horizontal="center" vertical="center" wrapText="1"/>
    </xf>
    <xf numFmtId="9" fontId="27" fillId="13" borderId="0" xfId="2" applyNumberFormat="1" applyFont="1" applyFill="1" applyAlignment="1">
      <alignment horizontal="center" vertical="center" wrapText="1"/>
    </xf>
    <xf numFmtId="0" fontId="27" fillId="13" borderId="0" xfId="2" applyFont="1" applyFill="1" applyAlignment="1">
      <alignment horizontal="left" vertical="center" wrapText="1"/>
    </xf>
    <xf numFmtId="0" fontId="27" fillId="13" borderId="11" xfId="2" applyFont="1" applyFill="1" applyBorder="1" applyAlignment="1">
      <alignment horizontal="center" vertical="center" wrapText="1"/>
    </xf>
    <xf numFmtId="0" fontId="27" fillId="13" borderId="11" xfId="2" applyFont="1" applyFill="1" applyBorder="1" applyAlignment="1">
      <alignment horizontal="left" vertical="center" wrapText="1"/>
    </xf>
    <xf numFmtId="0" fontId="30" fillId="13" borderId="0" xfId="2" applyFont="1" applyFill="1" applyAlignment="1">
      <alignment horizontal="left" vertical="center" wrapText="1"/>
    </xf>
    <xf numFmtId="0" fontId="31" fillId="13" borderId="0" xfId="2" applyFont="1" applyFill="1" applyAlignment="1">
      <alignment horizontal="left" vertical="center" wrapText="1"/>
    </xf>
    <xf numFmtId="0" fontId="31" fillId="13" borderId="18" xfId="2" applyFont="1" applyFill="1" applyBorder="1" applyAlignment="1">
      <alignment horizontal="left" vertical="center" wrapText="1"/>
    </xf>
    <xf numFmtId="0" fontId="31" fillId="0" borderId="0" xfId="2" applyFont="1" applyAlignment="1">
      <alignment horizontal="left" vertical="center" wrapText="1"/>
    </xf>
    <xf numFmtId="0" fontId="19" fillId="0" borderId="12" xfId="2" applyFont="1" applyBorder="1" applyAlignment="1">
      <alignment vertical="center" wrapText="1"/>
    </xf>
    <xf numFmtId="0" fontId="19" fillId="0" borderId="13" xfId="2" applyFont="1" applyBorder="1" applyAlignment="1">
      <alignment vertical="center" wrapText="1"/>
    </xf>
    <xf numFmtId="0" fontId="23" fillId="0" borderId="13" xfId="2" applyFont="1" applyBorder="1" applyAlignment="1">
      <alignment vertical="center" wrapText="1"/>
    </xf>
    <xf numFmtId="9" fontId="23" fillId="9" borderId="13" xfId="1" applyFont="1" applyFill="1" applyBorder="1" applyAlignment="1">
      <alignment horizontal="center" vertical="center" wrapText="1"/>
    </xf>
    <xf numFmtId="165" fontId="23" fillId="9" borderId="13" xfId="1" applyNumberFormat="1" applyFont="1" applyFill="1" applyBorder="1" applyAlignment="1">
      <alignment horizontal="center" vertical="center" wrapText="1"/>
    </xf>
    <xf numFmtId="0" fontId="7" fillId="11" borderId="13" xfId="2" applyFont="1" applyFill="1" applyBorder="1" applyAlignment="1">
      <alignment horizontal="center" vertical="center" wrapText="1"/>
    </xf>
    <xf numFmtId="10" fontId="22" fillId="0" borderId="13" xfId="2" applyNumberFormat="1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/>
    </xf>
    <xf numFmtId="164" fontId="8" fillId="0" borderId="13" xfId="2" applyNumberFormat="1" applyFont="1" applyBorder="1" applyAlignment="1">
      <alignment horizontal="center" vertical="center"/>
    </xf>
    <xf numFmtId="0" fontId="32" fillId="0" borderId="13" xfId="2" applyFont="1" applyBorder="1"/>
    <xf numFmtId="0" fontId="26" fillId="0" borderId="14" xfId="2" applyFont="1" applyBorder="1"/>
    <xf numFmtId="0" fontId="32" fillId="0" borderId="7" xfId="2" applyFont="1" applyBorder="1"/>
    <xf numFmtId="0" fontId="32" fillId="0" borderId="8" xfId="2" applyFont="1" applyBorder="1"/>
    <xf numFmtId="0" fontId="32" fillId="0" borderId="10" xfId="2" applyFont="1" applyBorder="1"/>
    <xf numFmtId="0" fontId="32" fillId="0" borderId="0" xfId="2" applyFont="1"/>
    <xf numFmtId="0" fontId="33" fillId="0" borderId="19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1" fillId="0" borderId="21" xfId="2" applyFont="1" applyBorder="1" applyAlignment="1">
      <alignment horizontal="left" vertical="top" wrapText="1"/>
    </xf>
    <xf numFmtId="0" fontId="21" fillId="9" borderId="22" xfId="2" applyFont="1" applyFill="1" applyBorder="1" applyAlignment="1">
      <alignment vertical="top" wrapText="1"/>
    </xf>
    <xf numFmtId="9" fontId="23" fillId="9" borderId="8" xfId="1" applyFont="1" applyFill="1" applyBorder="1" applyAlignment="1">
      <alignment horizontal="center" vertical="top" wrapText="1"/>
    </xf>
    <xf numFmtId="9" fontId="23" fillId="9" borderId="9" xfId="1" applyFont="1" applyFill="1" applyBorder="1" applyAlignment="1">
      <alignment horizontal="center" vertical="top" wrapText="1"/>
    </xf>
    <xf numFmtId="0" fontId="21" fillId="9" borderId="9" xfId="2" applyFont="1" applyFill="1" applyBorder="1" applyAlignment="1">
      <alignment vertical="top" wrapText="1"/>
    </xf>
    <xf numFmtId="10" fontId="23" fillId="9" borderId="8" xfId="3" applyNumberFormat="1" applyFont="1" applyFill="1" applyBorder="1" applyAlignment="1">
      <alignment horizontal="center" vertical="center" wrapText="1"/>
    </xf>
    <xf numFmtId="10" fontId="24" fillId="9" borderId="8" xfId="3" applyNumberFormat="1" applyFont="1" applyFill="1" applyBorder="1" applyAlignment="1">
      <alignment horizontal="center" vertical="center" wrapText="1"/>
    </xf>
    <xf numFmtId="0" fontId="34" fillId="0" borderId="21" xfId="2" applyFont="1" applyBorder="1" applyAlignment="1">
      <alignment horizontal="center" vertical="center" wrapText="1"/>
    </xf>
    <xf numFmtId="164" fontId="8" fillId="0" borderId="8" xfId="2" applyNumberFormat="1" applyFont="1" applyBorder="1"/>
    <xf numFmtId="0" fontId="8" fillId="0" borderId="8" xfId="2" applyFont="1" applyBorder="1"/>
    <xf numFmtId="0" fontId="22" fillId="0" borderId="8" xfId="2" applyFont="1" applyBorder="1"/>
    <xf numFmtId="0" fontId="35" fillId="0" borderId="9" xfId="2" applyFont="1" applyBorder="1"/>
    <xf numFmtId="0" fontId="32" fillId="0" borderId="11" xfId="2" applyFont="1" applyBorder="1"/>
    <xf numFmtId="0" fontId="27" fillId="13" borderId="23" xfId="2" applyFont="1" applyFill="1" applyBorder="1" applyAlignment="1">
      <alignment horizontal="center" vertical="center" wrapText="1"/>
    </xf>
    <xf numFmtId="9" fontId="27" fillId="13" borderId="24" xfId="2" applyNumberFormat="1" applyFont="1" applyFill="1" applyBorder="1" applyAlignment="1">
      <alignment horizontal="center" vertical="center" wrapText="1"/>
    </xf>
    <xf numFmtId="0" fontId="27" fillId="13" borderId="24" xfId="2" applyFont="1" applyFill="1" applyBorder="1" applyAlignment="1">
      <alignment vertical="center" wrapText="1"/>
    </xf>
    <xf numFmtId="0" fontId="27" fillId="13" borderId="24" xfId="2" applyFont="1" applyFill="1" applyBorder="1" applyAlignment="1">
      <alignment horizontal="center" vertical="center" wrapText="1"/>
    </xf>
    <xf numFmtId="0" fontId="30" fillId="13" borderId="24" xfId="2" applyFont="1" applyFill="1" applyBorder="1" applyAlignment="1">
      <alignment vertical="center" wrapText="1"/>
    </xf>
    <xf numFmtId="0" fontId="8" fillId="13" borderId="24" xfId="2" applyFont="1" applyFill="1" applyBorder="1"/>
    <xf numFmtId="0" fontId="1" fillId="13" borderId="24" xfId="2" applyFill="1" applyBorder="1"/>
    <xf numFmtId="0" fontId="1" fillId="13" borderId="25" xfId="2" applyFill="1" applyBorder="1"/>
    <xf numFmtId="0" fontId="1" fillId="13" borderId="7" xfId="2" applyFill="1" applyBorder="1"/>
    <xf numFmtId="0" fontId="1" fillId="13" borderId="8" xfId="2" applyFill="1" applyBorder="1"/>
    <xf numFmtId="0" fontId="1" fillId="13" borderId="10" xfId="2" applyFill="1" applyBorder="1"/>
    <xf numFmtId="0" fontId="20" fillId="0" borderId="26" xfId="4" applyFont="1" applyBorder="1" applyAlignment="1">
      <alignment horizontal="center" vertical="top" wrapText="1"/>
    </xf>
    <xf numFmtId="0" fontId="20" fillId="0" borderId="16" xfId="4" applyFont="1" applyBorder="1" applyAlignment="1">
      <alignment horizontal="center" vertical="top" wrapText="1"/>
    </xf>
    <xf numFmtId="0" fontId="22" fillId="0" borderId="16" xfId="2" applyFont="1" applyBorder="1" applyAlignment="1">
      <alignment horizontal="center" vertical="top" wrapText="1"/>
    </xf>
    <xf numFmtId="0" fontId="33" fillId="0" borderId="16" xfId="2" applyFont="1" applyBorder="1" applyAlignment="1">
      <alignment horizontal="center" vertical="top" wrapText="1"/>
    </xf>
    <xf numFmtId="9" fontId="22" fillId="0" borderId="16" xfId="1" applyFont="1" applyBorder="1" applyAlignment="1">
      <alignment horizontal="center" vertical="top" wrapText="1"/>
    </xf>
    <xf numFmtId="10" fontId="8" fillId="0" borderId="16" xfId="1" applyNumberFormat="1" applyFont="1" applyBorder="1" applyAlignment="1">
      <alignment horizontal="center" vertical="top"/>
    </xf>
    <xf numFmtId="10" fontId="22" fillId="0" borderId="16" xfId="2" applyNumberFormat="1" applyFont="1" applyBorder="1" applyAlignment="1">
      <alignment horizontal="center" vertical="top"/>
    </xf>
    <xf numFmtId="0" fontId="22" fillId="0" borderId="16" xfId="2" applyFont="1" applyBorder="1" applyAlignment="1">
      <alignment horizontal="center" vertical="top"/>
    </xf>
    <xf numFmtId="0" fontId="22" fillId="0" borderId="16" xfId="2" applyFont="1" applyBorder="1" applyAlignment="1">
      <alignment horizontal="center" vertical="center"/>
    </xf>
    <xf numFmtId="164" fontId="22" fillId="0" borderId="16" xfId="2" applyNumberFormat="1" applyFont="1" applyBorder="1" applyAlignment="1">
      <alignment horizontal="center" vertical="top"/>
    </xf>
    <xf numFmtId="0" fontId="1" fillId="0" borderId="17" xfId="2" applyBorder="1"/>
    <xf numFmtId="0" fontId="1" fillId="0" borderId="27" xfId="2" applyBorder="1"/>
    <xf numFmtId="0" fontId="1" fillId="0" borderId="28" xfId="2" applyBorder="1"/>
    <xf numFmtId="0" fontId="1" fillId="0" borderId="29" xfId="2" applyBorder="1"/>
    <xf numFmtId="0" fontId="20" fillId="0" borderId="30" xfId="4" applyFont="1" applyBorder="1" applyAlignment="1">
      <alignment horizontal="center" vertical="top" wrapText="1"/>
    </xf>
    <xf numFmtId="0" fontId="20" fillId="0" borderId="18" xfId="4" applyFont="1" applyBorder="1" applyAlignment="1">
      <alignment horizontal="center" vertical="top" wrapText="1"/>
    </xf>
    <xf numFmtId="0" fontId="22" fillId="0" borderId="18" xfId="2" applyFont="1" applyBorder="1" applyAlignment="1">
      <alignment horizontal="center" vertical="top" wrapText="1"/>
    </xf>
    <xf numFmtId="0" fontId="20" fillId="11" borderId="18" xfId="2" applyFont="1" applyFill="1" applyBorder="1" applyAlignment="1">
      <alignment horizontal="left" vertical="top" wrapText="1"/>
    </xf>
    <xf numFmtId="9" fontId="8" fillId="11" borderId="18" xfId="5" applyFont="1" applyFill="1" applyBorder="1" applyAlignment="1">
      <alignment horizontal="center" vertical="top" wrapText="1"/>
    </xf>
    <xf numFmtId="10" fontId="8" fillId="11" borderId="18" xfId="5" applyNumberFormat="1" applyFont="1" applyFill="1" applyBorder="1" applyAlignment="1">
      <alignment horizontal="center" vertical="top"/>
    </xf>
    <xf numFmtId="10" fontId="8" fillId="11" borderId="18" xfId="1" applyNumberFormat="1" applyFont="1" applyFill="1" applyBorder="1" applyAlignment="1">
      <alignment horizontal="center" vertical="top" wrapText="1"/>
    </xf>
    <xf numFmtId="0" fontId="22" fillId="0" borderId="18" xfId="2" applyFont="1" applyBorder="1" applyAlignment="1">
      <alignment vertical="top" wrapText="1"/>
    </xf>
    <xf numFmtId="10" fontId="8" fillId="0" borderId="18" xfId="6" applyNumberFormat="1" applyFont="1" applyBorder="1" applyAlignment="1">
      <alignment horizontal="center" vertical="top"/>
    </xf>
    <xf numFmtId="0" fontId="8" fillId="0" borderId="18" xfId="6" applyFont="1" applyBorder="1" applyAlignment="1">
      <alignment horizontal="center" vertical="top" wrapText="1"/>
    </xf>
    <xf numFmtId="0" fontId="22" fillId="0" borderId="18" xfId="2" applyFont="1" applyBorder="1" applyAlignment="1">
      <alignment horizontal="center" vertical="center"/>
    </xf>
    <xf numFmtId="164" fontId="25" fillId="11" borderId="18" xfId="2" applyNumberFormat="1" applyFont="1" applyFill="1" applyBorder="1" applyAlignment="1">
      <alignment horizontal="left" vertical="center"/>
    </xf>
    <xf numFmtId="0" fontId="25" fillId="11" borderId="18" xfId="2" applyFont="1" applyFill="1" applyBorder="1" applyAlignment="1">
      <alignment horizontal="center" vertical="center"/>
    </xf>
    <xf numFmtId="0" fontId="34" fillId="0" borderId="18" xfId="2" applyFont="1" applyBorder="1" applyAlignment="1">
      <alignment horizontal="center" vertical="center" wrapText="1"/>
    </xf>
    <xf numFmtId="0" fontId="1" fillId="0" borderId="18" xfId="2" applyBorder="1" applyAlignment="1">
      <alignment horizontal="center" vertical="center"/>
    </xf>
    <xf numFmtId="0" fontId="36" fillId="0" borderId="31" xfId="2" applyFont="1" applyBorder="1"/>
    <xf numFmtId="0" fontId="1" fillId="0" borderId="32" xfId="2" applyBorder="1"/>
    <xf numFmtId="0" fontId="1" fillId="0" borderId="33" xfId="2" applyBorder="1"/>
    <xf numFmtId="0" fontId="1" fillId="0" borderId="34" xfId="2" applyBorder="1"/>
    <xf numFmtId="0" fontId="8" fillId="11" borderId="27" xfId="2" applyFont="1" applyFill="1" applyBorder="1" applyAlignment="1">
      <alignment vertical="center"/>
    </xf>
    <xf numFmtId="0" fontId="37" fillId="0" borderId="28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top" wrapText="1"/>
    </xf>
    <xf numFmtId="0" fontId="37" fillId="0" borderId="28" xfId="2" applyFont="1" applyBorder="1" applyAlignment="1">
      <alignment horizontal="center" vertical="top" wrapText="1"/>
    </xf>
    <xf numFmtId="9" fontId="8" fillId="11" borderId="28" xfId="5" applyFont="1" applyFill="1" applyBorder="1" applyAlignment="1">
      <alignment horizontal="center" vertical="top" wrapText="1"/>
    </xf>
    <xf numFmtId="10" fontId="8" fillId="11" borderId="28" xfId="5" applyNumberFormat="1" applyFont="1" applyFill="1" applyBorder="1" applyAlignment="1">
      <alignment horizontal="center" vertical="top"/>
    </xf>
    <xf numFmtId="0" fontId="8" fillId="11" borderId="28" xfId="2" applyFont="1" applyFill="1" applyBorder="1" applyAlignment="1">
      <alignment horizontal="left" vertical="top" wrapText="1"/>
    </xf>
    <xf numFmtId="0" fontId="22" fillId="11" borderId="28" xfId="2" applyFont="1" applyFill="1" applyBorder="1" applyAlignment="1">
      <alignment vertical="top" wrapText="1"/>
    </xf>
    <xf numFmtId="10" fontId="8" fillId="0" borderId="28" xfId="6" applyNumberFormat="1" applyFont="1" applyBorder="1" applyAlignment="1">
      <alignment horizontal="center" vertical="top"/>
    </xf>
    <xf numFmtId="0" fontId="22" fillId="0" borderId="28" xfId="2" applyFont="1" applyBorder="1" applyAlignment="1">
      <alignment horizontal="center" vertical="top"/>
    </xf>
    <xf numFmtId="0" fontId="22" fillId="0" borderId="28" xfId="2" applyFont="1" applyBorder="1" applyAlignment="1">
      <alignment horizontal="center" vertical="center"/>
    </xf>
    <xf numFmtId="164" fontId="22" fillId="0" borderId="28" xfId="2" applyNumberFormat="1" applyFont="1" applyBorder="1" applyAlignment="1">
      <alignment horizontal="center" vertical="top"/>
    </xf>
    <xf numFmtId="0" fontId="1" fillId="0" borderId="28" xfId="2" applyBorder="1" applyAlignment="1">
      <alignment horizontal="center" vertical="center"/>
    </xf>
    <xf numFmtId="0" fontId="36" fillId="0" borderId="35" xfId="2" applyFont="1" applyBorder="1"/>
    <xf numFmtId="0" fontId="8" fillId="11" borderId="36" xfId="2" applyFont="1" applyFill="1" applyBorder="1" applyAlignment="1">
      <alignment vertical="center"/>
    </xf>
    <xf numFmtId="0" fontId="37" fillId="0" borderId="37" xfId="2" applyFont="1" applyBorder="1" applyAlignment="1">
      <alignment horizontal="center" vertical="center" wrapText="1"/>
    </xf>
    <xf numFmtId="0" fontId="8" fillId="0" borderId="37" xfId="2" applyFont="1" applyBorder="1" applyAlignment="1">
      <alignment horizontal="center" vertical="top" wrapText="1"/>
    </xf>
    <xf numFmtId="0" fontId="37" fillId="0" borderId="37" xfId="2" applyFont="1" applyBorder="1" applyAlignment="1">
      <alignment horizontal="center" vertical="top" wrapText="1"/>
    </xf>
    <xf numFmtId="9" fontId="8" fillId="11" borderId="37" xfId="5" applyFont="1" applyFill="1" applyBorder="1" applyAlignment="1">
      <alignment horizontal="center" vertical="top" wrapText="1"/>
    </xf>
    <xf numFmtId="10" fontId="8" fillId="11" borderId="37" xfId="5" applyNumberFormat="1" applyFont="1" applyFill="1" applyBorder="1" applyAlignment="1">
      <alignment horizontal="center" vertical="top"/>
    </xf>
    <xf numFmtId="10" fontId="8" fillId="11" borderId="37" xfId="1" applyNumberFormat="1" applyFont="1" applyFill="1" applyBorder="1" applyAlignment="1">
      <alignment horizontal="left" vertical="top" wrapText="1"/>
    </xf>
    <xf numFmtId="0" fontId="22" fillId="11" borderId="37" xfId="2" applyFont="1" applyFill="1" applyBorder="1" applyAlignment="1">
      <alignment vertical="top" wrapText="1"/>
    </xf>
    <xf numFmtId="10" fontId="8" fillId="0" borderId="37" xfId="6" applyNumberFormat="1" applyFont="1" applyBorder="1" applyAlignment="1">
      <alignment horizontal="center" vertical="top"/>
    </xf>
    <xf numFmtId="0" fontId="22" fillId="0" borderId="37" xfId="2" applyFont="1" applyBorder="1" applyAlignment="1">
      <alignment horizontal="center" vertical="top"/>
    </xf>
    <xf numFmtId="0" fontId="22" fillId="0" borderId="37" xfId="2" applyFont="1" applyBorder="1" applyAlignment="1">
      <alignment horizontal="center" vertical="center"/>
    </xf>
    <xf numFmtId="164" fontId="22" fillId="0" borderId="37" xfId="2" applyNumberFormat="1" applyFont="1" applyBorder="1" applyAlignment="1">
      <alignment horizontal="center" vertical="top"/>
    </xf>
    <xf numFmtId="0" fontId="1" fillId="0" borderId="37" xfId="2" applyBorder="1" applyAlignment="1">
      <alignment horizontal="center" vertical="center"/>
    </xf>
    <xf numFmtId="0" fontId="36" fillId="0" borderId="38" xfId="2" applyFont="1" applyBorder="1"/>
    <xf numFmtId="0" fontId="1" fillId="0" borderId="36" xfId="2" applyBorder="1"/>
    <xf numFmtId="0" fontId="1" fillId="0" borderId="37" xfId="2" applyBorder="1"/>
    <xf numFmtId="0" fontId="1" fillId="0" borderId="39" xfId="2" applyBorder="1"/>
    <xf numFmtId="0" fontId="8" fillId="11" borderId="30" xfId="2" applyFont="1" applyFill="1" applyBorder="1" applyAlignment="1">
      <alignment vertical="center"/>
    </xf>
    <xf numFmtId="0" fontId="37" fillId="0" borderId="18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top" wrapText="1"/>
    </xf>
    <xf numFmtId="0" fontId="37" fillId="0" borderId="18" xfId="2" applyFont="1" applyBorder="1" applyAlignment="1">
      <alignment horizontal="center" vertical="top" wrapText="1"/>
    </xf>
    <xf numFmtId="10" fontId="8" fillId="11" borderId="18" xfId="1" applyNumberFormat="1" applyFont="1" applyFill="1" applyBorder="1" applyAlignment="1">
      <alignment horizontal="left" vertical="top" wrapText="1"/>
    </xf>
    <xf numFmtId="0" fontId="22" fillId="11" borderId="18" xfId="2" applyFont="1" applyFill="1" applyBorder="1" applyAlignment="1">
      <alignment vertical="top" wrapText="1"/>
    </xf>
    <xf numFmtId="0" fontId="22" fillId="0" borderId="18" xfId="2" applyFont="1" applyBorder="1" applyAlignment="1">
      <alignment horizontal="center" vertical="top"/>
    </xf>
    <xf numFmtId="164" fontId="22" fillId="0" borderId="18" xfId="2" applyNumberFormat="1" applyFont="1" applyBorder="1" applyAlignment="1">
      <alignment horizontal="center" vertical="top"/>
    </xf>
    <xf numFmtId="0" fontId="36" fillId="0" borderId="31" xfId="2" applyFont="1" applyBorder="1" applyAlignment="1">
      <alignment horizontal="center" vertical="center"/>
    </xf>
    <xf numFmtId="0" fontId="8" fillId="11" borderId="27" xfId="2" applyFont="1" applyFill="1" applyBorder="1" applyAlignment="1">
      <alignment horizontal="center" vertical="top"/>
    </xf>
    <xf numFmtId="0" fontId="37" fillId="11" borderId="28" xfId="2" applyFont="1" applyFill="1" applyBorder="1" applyAlignment="1">
      <alignment horizontal="center" vertical="top" wrapText="1"/>
    </xf>
    <xf numFmtId="0" fontId="8" fillId="11" borderId="28" xfId="2" applyFont="1" applyFill="1" applyBorder="1" applyAlignment="1">
      <alignment horizontal="center" vertical="top" wrapText="1"/>
    </xf>
    <xf numFmtId="10" fontId="8" fillId="11" borderId="28" xfId="1" applyNumberFormat="1" applyFont="1" applyFill="1" applyBorder="1" applyAlignment="1">
      <alignment horizontal="left" vertical="top" wrapText="1"/>
    </xf>
    <xf numFmtId="10" fontId="8" fillId="11" borderId="28" xfId="6" applyNumberFormat="1" applyFont="1" applyFill="1" applyBorder="1" applyAlignment="1">
      <alignment horizontal="center" vertical="top"/>
    </xf>
    <xf numFmtId="0" fontId="8" fillId="11" borderId="28" xfId="6" applyFont="1" applyFill="1" applyBorder="1" applyAlignment="1">
      <alignment horizontal="center" vertical="top" wrapText="1"/>
    </xf>
    <xf numFmtId="0" fontId="22" fillId="11" borderId="28" xfId="2" applyFont="1" applyFill="1" applyBorder="1" applyAlignment="1">
      <alignment horizontal="center" vertical="top"/>
    </xf>
    <xf numFmtId="164" fontId="8" fillId="11" borderId="28" xfId="2" applyNumberFormat="1" applyFont="1" applyFill="1" applyBorder="1" applyAlignment="1">
      <alignment horizontal="center" vertical="top"/>
    </xf>
    <xf numFmtId="0" fontId="8" fillId="11" borderId="28" xfId="2" applyFont="1" applyFill="1" applyBorder="1" applyAlignment="1">
      <alignment horizontal="center" vertical="top"/>
    </xf>
    <xf numFmtId="0" fontId="8" fillId="0" borderId="28" xfId="2" applyFont="1" applyBorder="1"/>
    <xf numFmtId="0" fontId="8" fillId="0" borderId="35" xfId="2" applyFont="1" applyBorder="1"/>
    <xf numFmtId="0" fontId="8" fillId="11" borderId="36" xfId="2" applyFont="1" applyFill="1" applyBorder="1" applyAlignment="1">
      <alignment horizontal="center" vertical="top"/>
    </xf>
    <xf numFmtId="0" fontId="37" fillId="11" borderId="37" xfId="2" applyFont="1" applyFill="1" applyBorder="1" applyAlignment="1">
      <alignment horizontal="center" vertical="top" wrapText="1"/>
    </xf>
    <xf numFmtId="0" fontId="8" fillId="11" borderId="37" xfId="2" applyFont="1" applyFill="1" applyBorder="1" applyAlignment="1">
      <alignment horizontal="center" vertical="top" wrapText="1"/>
    </xf>
    <xf numFmtId="9" fontId="8" fillId="11" borderId="37" xfId="1" applyFont="1" applyFill="1" applyBorder="1" applyAlignment="1">
      <alignment vertical="top" wrapText="1"/>
    </xf>
    <xf numFmtId="0" fontId="8" fillId="11" borderId="37" xfId="2" applyFont="1" applyFill="1" applyBorder="1" applyAlignment="1">
      <alignment vertical="top" wrapText="1"/>
    </xf>
    <xf numFmtId="0" fontId="8" fillId="11" borderId="37" xfId="2" applyFont="1" applyFill="1" applyBorder="1" applyAlignment="1">
      <alignment horizontal="center" vertical="top"/>
    </xf>
    <xf numFmtId="164" fontId="8" fillId="11" borderId="37" xfId="2" applyNumberFormat="1" applyFont="1" applyFill="1" applyBorder="1" applyAlignment="1">
      <alignment horizontal="center" vertical="top"/>
    </xf>
    <xf numFmtId="0" fontId="8" fillId="11" borderId="30" xfId="2" applyFont="1" applyFill="1" applyBorder="1" applyAlignment="1">
      <alignment horizontal="center" vertical="top"/>
    </xf>
    <xf numFmtId="0" fontId="37" fillId="11" borderId="18" xfId="2" applyFont="1" applyFill="1" applyBorder="1" applyAlignment="1">
      <alignment horizontal="center" vertical="top" wrapText="1"/>
    </xf>
    <xf numFmtId="0" fontId="8" fillId="11" borderId="18" xfId="2" applyFont="1" applyFill="1" applyBorder="1" applyAlignment="1">
      <alignment horizontal="center" vertical="top" wrapText="1"/>
    </xf>
    <xf numFmtId="10" fontId="8" fillId="11" borderId="18" xfId="6" applyNumberFormat="1" applyFont="1" applyFill="1" applyBorder="1" applyAlignment="1">
      <alignment horizontal="center" vertical="top"/>
    </xf>
    <xf numFmtId="0" fontId="8" fillId="11" borderId="18" xfId="2" applyFont="1" applyFill="1" applyBorder="1" applyAlignment="1">
      <alignment horizontal="center" vertical="top"/>
    </xf>
    <xf numFmtId="0" fontId="22" fillId="11" borderId="18" xfId="2" applyFont="1" applyFill="1" applyBorder="1" applyAlignment="1">
      <alignment horizontal="center" vertical="top"/>
    </xf>
    <xf numFmtId="14" fontId="38" fillId="0" borderId="18" xfId="2" applyNumberFormat="1" applyFont="1" applyBorder="1" applyAlignment="1">
      <alignment horizontal="center" vertical="center" wrapText="1"/>
    </xf>
    <xf numFmtId="0" fontId="1" fillId="0" borderId="18" xfId="2" applyBorder="1"/>
    <xf numFmtId="0" fontId="8" fillId="11" borderId="27" xfId="2" applyFont="1" applyFill="1" applyBorder="1" applyAlignment="1">
      <alignment horizontal="center" vertical="center"/>
    </xf>
    <xf numFmtId="0" fontId="21" fillId="0" borderId="28" xfId="2" applyFont="1" applyBorder="1" applyAlignment="1">
      <alignment horizontal="center" vertical="top" wrapText="1"/>
    </xf>
    <xf numFmtId="0" fontId="19" fillId="0" borderId="28" xfId="2" applyFont="1" applyBorder="1" applyAlignment="1">
      <alignment horizontal="center" vertical="top" wrapText="1"/>
    </xf>
    <xf numFmtId="0" fontId="8" fillId="0" borderId="28" xfId="6" applyFont="1" applyBorder="1" applyAlignment="1">
      <alignment horizontal="center" vertical="top" wrapText="1"/>
    </xf>
    <xf numFmtId="164" fontId="25" fillId="11" borderId="28" xfId="2" applyNumberFormat="1" applyFont="1" applyFill="1" applyBorder="1" applyAlignment="1">
      <alignment horizontal="left" vertical="center"/>
    </xf>
    <xf numFmtId="0" fontId="25" fillId="11" borderId="28" xfId="2" applyFont="1" applyFill="1" applyBorder="1" applyAlignment="1">
      <alignment horizontal="center" vertical="center"/>
    </xf>
    <xf numFmtId="0" fontId="8" fillId="11" borderId="36" xfId="2" applyFont="1" applyFill="1" applyBorder="1" applyAlignment="1">
      <alignment horizontal="center" vertical="center"/>
    </xf>
    <xf numFmtId="0" fontId="21" fillId="0" borderId="37" xfId="2" applyFont="1" applyBorder="1" applyAlignment="1">
      <alignment horizontal="center" vertical="top" wrapText="1"/>
    </xf>
    <xf numFmtId="0" fontId="19" fillId="0" borderId="37" xfId="2" applyFont="1" applyBorder="1" applyAlignment="1">
      <alignment horizontal="center" vertical="top" wrapText="1"/>
    </xf>
    <xf numFmtId="0" fontId="8" fillId="0" borderId="37" xfId="6" applyFont="1" applyBorder="1" applyAlignment="1">
      <alignment horizontal="center" vertical="top" wrapText="1"/>
    </xf>
    <xf numFmtId="164" fontId="25" fillId="11" borderId="37" xfId="2" applyNumberFormat="1" applyFont="1" applyFill="1" applyBorder="1" applyAlignment="1">
      <alignment horizontal="left" vertical="center"/>
    </xf>
    <xf numFmtId="0" fontId="25" fillId="11" borderId="37" xfId="2" applyFont="1" applyFill="1" applyBorder="1" applyAlignment="1">
      <alignment horizontal="center" vertical="center"/>
    </xf>
    <xf numFmtId="0" fontId="8" fillId="0" borderId="37" xfId="2" applyFont="1" applyBorder="1"/>
    <xf numFmtId="0" fontId="8" fillId="0" borderId="38" xfId="2" applyFont="1" applyBorder="1"/>
    <xf numFmtId="0" fontId="8" fillId="11" borderId="30" xfId="2" applyFont="1" applyFill="1" applyBorder="1" applyAlignment="1">
      <alignment horizontal="center" vertical="center"/>
    </xf>
    <xf numFmtId="0" fontId="21" fillId="0" borderId="18" xfId="2" applyFont="1" applyBorder="1" applyAlignment="1">
      <alignment horizontal="center" vertical="top" wrapText="1"/>
    </xf>
    <xf numFmtId="0" fontId="19" fillId="0" borderId="18" xfId="2" applyFont="1" applyBorder="1" applyAlignment="1">
      <alignment horizontal="center" vertical="top" wrapText="1"/>
    </xf>
    <xf numFmtId="0" fontId="8" fillId="0" borderId="18" xfId="2" applyFont="1" applyBorder="1"/>
    <xf numFmtId="0" fontId="8" fillId="0" borderId="31" xfId="2" applyFont="1" applyBorder="1"/>
    <xf numFmtId="0" fontId="37" fillId="11" borderId="27" xfId="2" applyFont="1" applyFill="1" applyBorder="1" applyAlignment="1">
      <alignment horizontal="center" vertical="center"/>
    </xf>
    <xf numFmtId="0" fontId="37" fillId="11" borderId="28" xfId="2" applyFont="1" applyFill="1" applyBorder="1" applyAlignment="1">
      <alignment horizontal="center" vertical="center" wrapText="1"/>
    </xf>
    <xf numFmtId="0" fontId="8" fillId="11" borderId="28" xfId="2" applyFont="1" applyFill="1" applyBorder="1" applyAlignment="1">
      <alignment horizontal="center" vertical="center" wrapText="1"/>
    </xf>
    <xf numFmtId="10" fontId="37" fillId="11" borderId="28" xfId="1" applyNumberFormat="1" applyFont="1" applyFill="1" applyBorder="1" applyAlignment="1">
      <alignment horizontal="center" vertical="center" wrapText="1"/>
    </xf>
    <xf numFmtId="10" fontId="8" fillId="11" borderId="28" xfId="1" applyNumberFormat="1" applyFont="1" applyFill="1" applyBorder="1" applyAlignment="1">
      <alignment horizontal="center" vertical="center" wrapText="1"/>
    </xf>
    <xf numFmtId="10" fontId="8" fillId="11" borderId="28" xfId="2" applyNumberFormat="1" applyFont="1" applyFill="1" applyBorder="1" applyAlignment="1">
      <alignment horizontal="center" vertical="center"/>
    </xf>
    <xf numFmtId="0" fontId="8" fillId="11" borderId="28" xfId="2" applyFont="1" applyFill="1" applyBorder="1" applyAlignment="1">
      <alignment horizontal="center" vertical="center"/>
    </xf>
    <xf numFmtId="164" fontId="8" fillId="11" borderId="28" xfId="2" applyNumberFormat="1" applyFont="1" applyFill="1" applyBorder="1" applyAlignment="1">
      <alignment horizontal="center" vertical="center"/>
    </xf>
    <xf numFmtId="0" fontId="39" fillId="0" borderId="28" xfId="2" applyFont="1" applyBorder="1"/>
    <xf numFmtId="0" fontId="39" fillId="0" borderId="27" xfId="2" applyFont="1" applyBorder="1" applyAlignment="1">
      <alignment wrapText="1"/>
    </xf>
    <xf numFmtId="0" fontId="39" fillId="0" borderId="29" xfId="2" applyFont="1" applyBorder="1"/>
    <xf numFmtId="0" fontId="39" fillId="0" borderId="0" xfId="2" applyFont="1"/>
    <xf numFmtId="0" fontId="37" fillId="11" borderId="30" xfId="2" applyFont="1" applyFill="1" applyBorder="1" applyAlignment="1">
      <alignment horizontal="center" vertical="center"/>
    </xf>
    <xf numFmtId="0" fontId="37" fillId="11" borderId="18" xfId="2" applyFont="1" applyFill="1" applyBorder="1" applyAlignment="1">
      <alignment horizontal="center" vertical="center" wrapText="1"/>
    </xf>
    <xf numFmtId="0" fontId="8" fillId="11" borderId="18" xfId="2" applyFont="1" applyFill="1" applyBorder="1" applyAlignment="1">
      <alignment horizontal="center" vertical="center" wrapText="1"/>
    </xf>
    <xf numFmtId="10" fontId="37" fillId="11" borderId="18" xfId="1" applyNumberFormat="1" applyFont="1" applyFill="1" applyBorder="1" applyAlignment="1">
      <alignment horizontal="center" vertical="center" wrapText="1"/>
    </xf>
    <xf numFmtId="10" fontId="8" fillId="11" borderId="18" xfId="1" applyNumberFormat="1" applyFont="1" applyFill="1" applyBorder="1" applyAlignment="1">
      <alignment horizontal="center" vertical="center" wrapText="1"/>
    </xf>
    <xf numFmtId="0" fontId="8" fillId="11" borderId="18" xfId="2" applyFont="1" applyFill="1" applyBorder="1" applyAlignment="1">
      <alignment horizontal="left" vertical="top" wrapText="1"/>
    </xf>
    <xf numFmtId="10" fontId="8" fillId="11" borderId="18" xfId="2" applyNumberFormat="1" applyFont="1" applyFill="1" applyBorder="1" applyAlignment="1">
      <alignment horizontal="center" vertical="center"/>
    </xf>
    <xf numFmtId="0" fontId="8" fillId="11" borderId="18" xfId="2" applyFont="1" applyFill="1" applyBorder="1" applyAlignment="1">
      <alignment horizontal="center" vertical="center"/>
    </xf>
    <xf numFmtId="164" fontId="8" fillId="11" borderId="18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7" fillId="0" borderId="28" xfId="7" applyFont="1" applyBorder="1" applyAlignment="1">
      <alignment horizontal="center" vertical="top" wrapText="1"/>
    </xf>
    <xf numFmtId="9" fontId="8" fillId="0" borderId="28" xfId="1" applyFont="1" applyBorder="1"/>
    <xf numFmtId="0" fontId="8" fillId="0" borderId="28" xfId="7" applyFont="1" applyBorder="1" applyAlignment="1">
      <alignment horizontal="left" vertical="top" wrapText="1"/>
    </xf>
    <xf numFmtId="0" fontId="8" fillId="0" borderId="28" xfId="2" applyFont="1" applyBorder="1" applyAlignment="1">
      <alignment horizontal="center" vertical="center"/>
    </xf>
    <xf numFmtId="0" fontId="8" fillId="0" borderId="28" xfId="7" applyFont="1" applyBorder="1" applyAlignment="1">
      <alignment horizontal="center" vertical="center" wrapText="1"/>
    </xf>
    <xf numFmtId="0" fontId="38" fillId="0" borderId="28" xfId="7" applyFont="1" applyBorder="1" applyAlignment="1">
      <alignment horizontal="center" vertical="center" wrapText="1"/>
    </xf>
    <xf numFmtId="0" fontId="37" fillId="0" borderId="18" xfId="7" applyFont="1" applyBorder="1" applyAlignment="1">
      <alignment horizontal="center" vertical="top" wrapText="1"/>
    </xf>
    <xf numFmtId="9" fontId="8" fillId="0" borderId="18" xfId="1" applyFont="1" applyBorder="1"/>
    <xf numFmtId="0" fontId="8" fillId="0" borderId="18" xfId="7" applyFont="1" applyBorder="1" applyAlignment="1">
      <alignment horizontal="left" vertical="top" wrapText="1"/>
    </xf>
    <xf numFmtId="0" fontId="8" fillId="0" borderId="18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 wrapText="1"/>
    </xf>
    <xf numFmtId="0" fontId="8" fillId="0" borderId="18" xfId="7" applyFont="1" applyBorder="1" applyAlignment="1">
      <alignment horizontal="center" vertical="center" wrapText="1"/>
    </xf>
    <xf numFmtId="0" fontId="40" fillId="11" borderId="28" xfId="2" applyFont="1" applyFill="1" applyBorder="1" applyAlignment="1">
      <alignment horizontal="center" vertical="center" wrapText="1"/>
    </xf>
    <xf numFmtId="0" fontId="17" fillId="11" borderId="28" xfId="7" applyFont="1" applyFill="1" applyBorder="1" applyAlignment="1">
      <alignment horizontal="center" vertical="top" wrapText="1"/>
    </xf>
    <xf numFmtId="0" fontId="7" fillId="0" borderId="28" xfId="7" applyFont="1" applyBorder="1" applyAlignment="1">
      <alignment horizontal="left" vertical="top" wrapText="1"/>
    </xf>
    <xf numFmtId="0" fontId="7" fillId="0" borderId="28" xfId="7" applyFont="1" applyBorder="1" applyAlignment="1">
      <alignment horizontal="center" vertical="center" wrapText="1"/>
    </xf>
    <xf numFmtId="164" fontId="8" fillId="0" borderId="28" xfId="2" applyNumberFormat="1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41" fillId="0" borderId="28" xfId="7" applyFont="1" applyBorder="1" applyAlignment="1">
      <alignment horizontal="center" vertical="center" wrapText="1"/>
    </xf>
    <xf numFmtId="0" fontId="40" fillId="11" borderId="18" xfId="2" applyFont="1" applyFill="1" applyBorder="1" applyAlignment="1">
      <alignment horizontal="center" vertical="center" wrapText="1"/>
    </xf>
    <xf numFmtId="0" fontId="17" fillId="11" borderId="18" xfId="7" applyFont="1" applyFill="1" applyBorder="1" applyAlignment="1">
      <alignment horizontal="center" vertical="top" wrapText="1"/>
    </xf>
    <xf numFmtId="0" fontId="7" fillId="0" borderId="18" xfId="7" applyFont="1" applyBorder="1" applyAlignment="1">
      <alignment horizontal="left" vertical="top" wrapText="1"/>
    </xf>
    <xf numFmtId="0" fontId="7" fillId="0" borderId="18" xfId="7" applyFont="1" applyBorder="1" applyAlignment="1">
      <alignment horizontal="center" vertical="center" wrapText="1"/>
    </xf>
    <xf numFmtId="164" fontId="8" fillId="0" borderId="18" xfId="2" applyNumberFormat="1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14" fontId="8" fillId="0" borderId="28" xfId="2" applyNumberFormat="1" applyFont="1" applyBorder="1" applyAlignment="1">
      <alignment horizontal="left" vertical="center"/>
    </xf>
    <xf numFmtId="14" fontId="8" fillId="0" borderId="28" xfId="7" applyNumberFormat="1" applyFont="1" applyBorder="1" applyAlignment="1">
      <alignment horizontal="left" vertical="center" wrapText="1"/>
    </xf>
    <xf numFmtId="0" fontId="8" fillId="0" borderId="33" xfId="2" applyFont="1" applyBorder="1"/>
    <xf numFmtId="0" fontId="8" fillId="0" borderId="40" xfId="2" applyFont="1" applyBorder="1"/>
    <xf numFmtId="0" fontId="8" fillId="0" borderId="28" xfId="7" applyFont="1" applyBorder="1" applyAlignment="1">
      <alignment horizontal="left" vertical="center" wrapText="1"/>
    </xf>
    <xf numFmtId="0" fontId="8" fillId="11" borderId="32" xfId="2" applyFont="1" applyFill="1" applyBorder="1" applyAlignment="1">
      <alignment horizontal="center" vertical="center"/>
    </xf>
    <xf numFmtId="0" fontId="37" fillId="11" borderId="33" xfId="2" applyFont="1" applyFill="1" applyBorder="1" applyAlignment="1">
      <alignment horizontal="center" vertical="center" wrapText="1"/>
    </xf>
    <xf numFmtId="0" fontId="8" fillId="11" borderId="33" xfId="2" applyFont="1" applyFill="1" applyBorder="1" applyAlignment="1">
      <alignment horizontal="center" vertical="top" wrapText="1"/>
    </xf>
    <xf numFmtId="0" fontId="37" fillId="0" borderId="33" xfId="7" applyFont="1" applyBorder="1" applyAlignment="1">
      <alignment horizontal="center" vertical="top" wrapText="1"/>
    </xf>
    <xf numFmtId="9" fontId="8" fillId="0" borderId="33" xfId="1" applyFont="1" applyBorder="1"/>
    <xf numFmtId="0" fontId="8" fillId="0" borderId="33" xfId="7" applyFont="1" applyBorder="1" applyAlignment="1">
      <alignment horizontal="left" vertical="top" wrapText="1"/>
    </xf>
    <xf numFmtId="0" fontId="8" fillId="0" borderId="33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8" fillId="0" borderId="33" xfId="7" applyFont="1" applyBorder="1" applyAlignment="1">
      <alignment horizontal="center" vertical="center" wrapText="1"/>
    </xf>
    <xf numFmtId="14" fontId="8" fillId="0" borderId="33" xfId="2" applyNumberFormat="1" applyFont="1" applyBorder="1" applyAlignment="1">
      <alignment horizontal="left" vertical="center"/>
    </xf>
    <xf numFmtId="0" fontId="8" fillId="0" borderId="33" xfId="2" applyFont="1" applyBorder="1" applyAlignment="1">
      <alignment vertical="center"/>
    </xf>
    <xf numFmtId="0" fontId="8" fillId="11" borderId="26" xfId="2" applyFont="1" applyFill="1" applyBorder="1" applyAlignment="1">
      <alignment horizontal="center" vertical="center"/>
    </xf>
    <xf numFmtId="0" fontId="37" fillId="11" borderId="16" xfId="2" applyFont="1" applyFill="1" applyBorder="1" applyAlignment="1">
      <alignment horizontal="center" vertical="center" wrapText="1"/>
    </xf>
    <xf numFmtId="0" fontId="40" fillId="11" borderId="16" xfId="2" applyFont="1" applyFill="1" applyBorder="1" applyAlignment="1">
      <alignment horizontal="center" vertical="center" wrapText="1"/>
    </xf>
    <xf numFmtId="0" fontId="17" fillId="0" borderId="16" xfId="7" applyFont="1" applyBorder="1" applyAlignment="1">
      <alignment horizontal="center" vertical="top" wrapText="1"/>
    </xf>
    <xf numFmtId="9" fontId="8" fillId="0" borderId="16" xfId="1" applyFont="1" applyBorder="1"/>
    <xf numFmtId="0" fontId="7" fillId="0" borderId="16" xfId="7" applyFont="1" applyBorder="1" applyAlignment="1">
      <alignment horizontal="left" vertical="top" wrapText="1"/>
    </xf>
    <xf numFmtId="0" fontId="8" fillId="0" borderId="16" xfId="2" applyFont="1" applyBorder="1" applyAlignment="1">
      <alignment horizontal="center" vertical="center"/>
    </xf>
    <xf numFmtId="0" fontId="7" fillId="0" borderId="16" xfId="7" applyFont="1" applyBorder="1" applyAlignment="1">
      <alignment horizontal="center" vertical="center" wrapText="1"/>
    </xf>
    <xf numFmtId="164" fontId="8" fillId="0" borderId="16" xfId="2" applyNumberFormat="1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41" fillId="0" borderId="16" xfId="7" applyFont="1" applyBorder="1" applyAlignment="1">
      <alignment horizontal="center" vertical="center" wrapText="1"/>
    </xf>
    <xf numFmtId="0" fontId="17" fillId="0" borderId="18" xfId="7" applyFont="1" applyBorder="1" applyAlignment="1">
      <alignment horizontal="center" vertical="top" wrapText="1"/>
    </xf>
    <xf numFmtId="0" fontId="7" fillId="0" borderId="18" xfId="2" applyFont="1" applyBorder="1" applyAlignment="1">
      <alignment horizontal="center" vertical="center"/>
    </xf>
    <xf numFmtId="0" fontId="41" fillId="0" borderId="18" xfId="2" applyFont="1" applyBorder="1" applyAlignment="1">
      <alignment horizontal="center" vertical="center"/>
    </xf>
    <xf numFmtId="0" fontId="1" fillId="0" borderId="32" xfId="2" applyBorder="1" applyAlignment="1">
      <alignment wrapText="1"/>
    </xf>
    <xf numFmtId="0" fontId="8" fillId="11" borderId="12" xfId="2" applyFont="1" applyFill="1" applyBorder="1" applyAlignment="1">
      <alignment horizontal="center" vertical="center"/>
    </xf>
    <xf numFmtId="0" fontId="8" fillId="11" borderId="13" xfId="2" applyFont="1" applyFill="1" applyBorder="1" applyAlignment="1">
      <alignment horizontal="center" vertical="center" wrapText="1"/>
    </xf>
    <xf numFmtId="0" fontId="8" fillId="11" borderId="13" xfId="2" applyFont="1" applyFill="1" applyBorder="1" applyAlignment="1">
      <alignment horizontal="center" vertical="top" wrapText="1"/>
    </xf>
    <xf numFmtId="9" fontId="8" fillId="0" borderId="13" xfId="1" applyFont="1" applyBorder="1"/>
    <xf numFmtId="0" fontId="8" fillId="0" borderId="13" xfId="2" applyFont="1" applyBorder="1" applyAlignment="1">
      <alignment vertical="top" wrapText="1"/>
    </xf>
    <xf numFmtId="0" fontId="7" fillId="0" borderId="13" xfId="7" applyFont="1" applyBorder="1" applyAlignment="1">
      <alignment horizontal="left" vertical="top" wrapText="1"/>
    </xf>
    <xf numFmtId="14" fontId="8" fillId="0" borderId="13" xfId="2" applyNumberFormat="1" applyFont="1" applyBorder="1" applyAlignment="1">
      <alignment horizontal="center" vertical="center"/>
    </xf>
    <xf numFmtId="0" fontId="8" fillId="0" borderId="13" xfId="2" applyFont="1" applyBorder="1"/>
    <xf numFmtId="0" fontId="8" fillId="0" borderId="14" xfId="2" applyFont="1" applyBorder="1"/>
    <xf numFmtId="0" fontId="42" fillId="0" borderId="7" xfId="2" applyFont="1" applyBorder="1"/>
    <xf numFmtId="0" fontId="42" fillId="0" borderId="8" xfId="2" applyFont="1" applyBorder="1"/>
    <xf numFmtId="0" fontId="42" fillId="0" borderId="10" xfId="2" applyFont="1" applyBorder="1"/>
    <xf numFmtId="0" fontId="42" fillId="0" borderId="0" xfId="2" applyFont="1"/>
    <xf numFmtId="0" fontId="1" fillId="0" borderId="41" xfId="2" applyBorder="1" applyAlignment="1">
      <alignment horizontal="center" vertical="center"/>
    </xf>
    <xf numFmtId="0" fontId="1" fillId="0" borderId="42" xfId="2" applyBorder="1" applyAlignment="1">
      <alignment horizontal="center" vertical="center"/>
    </xf>
    <xf numFmtId="0" fontId="1" fillId="0" borderId="42" xfId="2" applyBorder="1"/>
    <xf numFmtId="9" fontId="0" fillId="0" borderId="42" xfId="1" applyFont="1" applyBorder="1"/>
    <xf numFmtId="164" fontId="1" fillId="0" borderId="42" xfId="2" applyNumberFormat="1" applyBorder="1"/>
    <xf numFmtId="0" fontId="8" fillId="0" borderId="42" xfId="2" applyFont="1" applyBorder="1"/>
    <xf numFmtId="0" fontId="8" fillId="0" borderId="43" xfId="2" applyFont="1" applyBorder="1"/>
    <xf numFmtId="0" fontId="1" fillId="0" borderId="0" xfId="2" applyAlignment="1">
      <alignment horizontal="center" vertical="center"/>
    </xf>
    <xf numFmtId="9" fontId="0" fillId="0" borderId="0" xfId="1" applyFont="1"/>
    <xf numFmtId="164" fontId="1" fillId="0" borderId="0" xfId="2" applyNumberFormat="1"/>
    <xf numFmtId="0" fontId="43" fillId="0" borderId="0" xfId="2" applyFont="1" applyAlignment="1">
      <alignment horizontal="center" wrapText="1"/>
    </xf>
    <xf numFmtId="0" fontId="43" fillId="0" borderId="0" xfId="2" applyFont="1"/>
    <xf numFmtId="0" fontId="43" fillId="0" borderId="44" xfId="2" applyFont="1" applyBorder="1" applyAlignment="1">
      <alignment wrapText="1"/>
    </xf>
    <xf numFmtId="1" fontId="44" fillId="0" borderId="45" xfId="2" applyNumberFormat="1" applyFont="1" applyBorder="1"/>
  </cellXfs>
  <cellStyles count="8">
    <cellStyle name="Normal" xfId="0" builtinId="0"/>
    <cellStyle name="Normal 2 2 2 2" xfId="2" xr:uid="{A56E0656-79EA-4F09-A38D-1F7A68CA3231}"/>
    <cellStyle name="Normal 2 2 2 3" xfId="6" xr:uid="{A4E7FAA9-E5DC-4971-BA73-223B74027A7E}"/>
    <cellStyle name="Normal 4 2" xfId="4" xr:uid="{6C250691-759C-4E39-B6D5-5B84DA17E1A9}"/>
    <cellStyle name="Normal 5 2 2 3" xfId="7" xr:uid="{F52E1052-8BC2-4772-85A4-2E0F9FB6BF02}"/>
    <cellStyle name="Percent" xfId="1" builtinId="5"/>
    <cellStyle name="Percent 2 2 2" xfId="3" xr:uid="{E52B568C-120F-4916-9309-5613194505FB}"/>
    <cellStyle name="Percent 3" xfId="5" xr:uid="{0B929276-5B6A-43BE-9847-9B8608697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6C0D-A288-4824-AF73-99CEED2CC5CC}">
  <dimension ref="A1:BN42"/>
  <sheetViews>
    <sheetView tabSelected="1" zoomScale="60" zoomScaleNormal="60" workbookViewId="0">
      <selection activeCell="V10" sqref="V10"/>
    </sheetView>
  </sheetViews>
  <sheetFormatPr defaultColWidth="8.85546875" defaultRowHeight="15" x14ac:dyDescent="0.25"/>
  <cols>
    <col min="1" max="1" width="31" style="364" customWidth="1"/>
    <col min="2" max="2" width="24.28515625" style="364" customWidth="1"/>
    <col min="3" max="3" width="29.5703125" style="8" customWidth="1"/>
    <col min="4" max="4" width="34.140625" style="8" customWidth="1"/>
    <col min="5" max="5" width="27.28515625" style="365" hidden="1" customWidth="1"/>
    <col min="6" max="6" width="26.42578125" style="365" hidden="1" customWidth="1"/>
    <col min="7" max="7" width="41.5703125" style="365" customWidth="1"/>
    <col min="8" max="8" width="35.140625" style="8" customWidth="1"/>
    <col min="9" max="9" width="18.7109375" style="364" hidden="1" customWidth="1"/>
    <col min="10" max="10" width="34.140625" style="364" hidden="1" customWidth="1"/>
    <col min="11" max="11" width="24.42578125" style="364" customWidth="1"/>
    <col min="12" max="12" width="27.140625" style="364" customWidth="1"/>
    <col min="13" max="13" width="23.5703125" style="366" customWidth="1"/>
    <col min="14" max="14" width="21.140625" style="8" customWidth="1"/>
    <col min="15" max="15" width="23.85546875" style="8" customWidth="1"/>
    <col min="16" max="16" width="17.7109375" style="8" customWidth="1"/>
    <col min="17" max="17" width="13.42578125" style="8" customWidth="1"/>
    <col min="18" max="18" width="20.5703125" style="8" customWidth="1"/>
    <col min="19" max="19" width="19.7109375" style="8" customWidth="1"/>
    <col min="20" max="20" width="13.7109375" style="8" customWidth="1"/>
    <col min="21" max="16384" width="8.85546875" style="8"/>
  </cols>
  <sheetData>
    <row r="1" spans="1:66" ht="24.75" customHeight="1" x14ac:dyDescent="0.35">
      <c r="A1" s="1" t="s">
        <v>0</v>
      </c>
      <c r="B1" s="2"/>
      <c r="C1" s="3"/>
      <c r="D1" s="3"/>
      <c r="E1" s="3"/>
      <c r="F1" s="4"/>
      <c r="G1" s="4"/>
      <c r="H1" s="4"/>
      <c r="I1" s="5"/>
      <c r="J1" s="3"/>
      <c r="K1" s="3"/>
      <c r="L1" s="5"/>
      <c r="M1" s="6"/>
      <c r="N1" s="6"/>
      <c r="O1" s="7"/>
      <c r="Q1" s="8" t="s">
        <v>1</v>
      </c>
    </row>
    <row r="2" spans="1:66" ht="26.25" customHeight="1" x14ac:dyDescent="0.35">
      <c r="A2" s="9" t="s">
        <v>2</v>
      </c>
      <c r="B2" s="10" t="s">
        <v>3</v>
      </c>
      <c r="C2" s="11"/>
      <c r="D2" s="11"/>
      <c r="E2" s="12"/>
      <c r="F2" s="12"/>
      <c r="G2" s="12"/>
      <c r="H2" s="12"/>
      <c r="I2" s="13"/>
      <c r="J2" s="14"/>
      <c r="K2" s="14"/>
      <c r="L2" s="13"/>
      <c r="M2" s="15"/>
      <c r="N2" s="15"/>
      <c r="O2" s="7"/>
    </row>
    <row r="3" spans="1:66" ht="28.5" customHeight="1" x14ac:dyDescent="0.35">
      <c r="A3" s="16" t="s">
        <v>4</v>
      </c>
      <c r="B3" s="17">
        <v>1</v>
      </c>
      <c r="C3" s="7"/>
      <c r="D3" s="7"/>
      <c r="E3" s="18"/>
      <c r="F3" s="18"/>
      <c r="G3" s="18"/>
      <c r="H3" s="18"/>
      <c r="I3" s="17"/>
      <c r="J3" s="18"/>
      <c r="K3" s="18"/>
      <c r="L3" s="17"/>
      <c r="M3" s="19"/>
      <c r="N3" s="19"/>
      <c r="O3" s="7"/>
    </row>
    <row r="4" spans="1:66" ht="32.25" customHeight="1" x14ac:dyDescent="0.35">
      <c r="A4" s="20"/>
      <c r="B4" s="17">
        <v>2</v>
      </c>
      <c r="C4" s="7"/>
      <c r="D4" s="7"/>
      <c r="E4" s="18"/>
      <c r="F4" s="18"/>
      <c r="G4" s="18"/>
      <c r="H4" s="18"/>
      <c r="I4" s="17"/>
      <c r="J4" s="18"/>
      <c r="K4" s="18"/>
      <c r="L4" s="17"/>
      <c r="M4" s="19"/>
      <c r="N4" s="19"/>
      <c r="O4" s="7"/>
    </row>
    <row r="5" spans="1:66" ht="23.25" customHeight="1" x14ac:dyDescent="0.35">
      <c r="A5" s="20"/>
      <c r="B5" s="17">
        <v>3</v>
      </c>
      <c r="C5" s="7"/>
      <c r="D5" s="7"/>
      <c r="E5" s="18"/>
      <c r="F5" s="18"/>
      <c r="G5" s="18"/>
      <c r="H5" s="18"/>
      <c r="I5" s="17"/>
      <c r="J5" s="18"/>
      <c r="K5" s="18"/>
      <c r="L5" s="17"/>
      <c r="M5" s="19"/>
      <c r="N5" s="19"/>
      <c r="O5" s="7"/>
    </row>
    <row r="6" spans="1:66" s="29" customFormat="1" ht="49.5" customHeight="1" thickBot="1" x14ac:dyDescent="0.3">
      <c r="A6" s="21"/>
      <c r="B6" s="22"/>
      <c r="C6" s="23" t="s">
        <v>5</v>
      </c>
      <c r="D6" s="24"/>
      <c r="E6" s="24"/>
      <c r="F6" s="24"/>
      <c r="G6" s="24"/>
      <c r="H6" s="25"/>
      <c r="I6" s="26"/>
      <c r="J6" s="26"/>
      <c r="K6" s="26"/>
      <c r="L6" s="26"/>
      <c r="M6" s="27"/>
      <c r="N6" s="28"/>
      <c r="O6" s="24"/>
    </row>
    <row r="7" spans="1:66" ht="114.75" customHeight="1" thickBot="1" x14ac:dyDescent="0.3">
      <c r="A7" s="30" t="s">
        <v>6</v>
      </c>
      <c r="B7" s="31" t="s">
        <v>7</v>
      </c>
      <c r="C7" s="32" t="s">
        <v>8</v>
      </c>
      <c r="D7" s="33" t="s">
        <v>9</v>
      </c>
      <c r="E7" s="34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31" t="s">
        <v>15</v>
      </c>
      <c r="K7" s="31" t="s">
        <v>16</v>
      </c>
      <c r="L7" s="31" t="s">
        <v>17</v>
      </c>
      <c r="M7" s="35" t="s">
        <v>18</v>
      </c>
      <c r="N7" s="36" t="s">
        <v>19</v>
      </c>
      <c r="O7" s="37" t="s">
        <v>20</v>
      </c>
      <c r="P7" s="37" t="s">
        <v>21</v>
      </c>
      <c r="Q7" s="38" t="s">
        <v>22</v>
      </c>
      <c r="R7" s="39" t="s">
        <v>23</v>
      </c>
      <c r="S7" s="40" t="s">
        <v>24</v>
      </c>
      <c r="T7" s="41" t="s">
        <v>22</v>
      </c>
    </row>
    <row r="8" spans="1:66" s="49" customFormat="1" ht="51.75" customHeight="1" thickBot="1" x14ac:dyDescent="0.3">
      <c r="A8" s="42" t="s">
        <v>25</v>
      </c>
      <c r="B8" s="43">
        <v>38</v>
      </c>
      <c r="C8" s="44"/>
      <c r="D8" s="44"/>
      <c r="E8" s="44"/>
      <c r="F8" s="44"/>
      <c r="G8" s="44"/>
      <c r="H8" s="44"/>
      <c r="I8" s="45"/>
      <c r="J8" s="46"/>
      <c r="K8" s="46"/>
      <c r="L8" s="42"/>
      <c r="M8" s="47"/>
      <c r="N8" s="48"/>
      <c r="O8" s="44"/>
      <c r="R8" s="50"/>
      <c r="S8" s="51"/>
      <c r="T8" s="52"/>
    </row>
    <row r="9" spans="1:66" ht="120" customHeight="1" thickBot="1" x14ac:dyDescent="0.3">
      <c r="A9" s="53" t="s">
        <v>26</v>
      </c>
      <c r="B9" s="54" t="s">
        <v>27</v>
      </c>
      <c r="C9" s="55" t="s">
        <v>28</v>
      </c>
      <c r="D9" s="56" t="s">
        <v>29</v>
      </c>
      <c r="E9" s="57" t="s">
        <v>30</v>
      </c>
      <c r="F9" s="58">
        <v>5.0000000000000001E-3</v>
      </c>
      <c r="G9" s="59" t="s">
        <v>31</v>
      </c>
      <c r="H9" s="60" t="s">
        <v>32</v>
      </c>
      <c r="I9" s="58">
        <v>5.0000000000000001E-3</v>
      </c>
      <c r="J9" s="61">
        <f>I9/I11*B8</f>
        <v>7.6</v>
      </c>
      <c r="K9" s="62" t="s">
        <v>33</v>
      </c>
      <c r="L9" s="63">
        <v>100</v>
      </c>
      <c r="M9" s="64">
        <v>45748</v>
      </c>
      <c r="N9" s="65" t="s">
        <v>34</v>
      </c>
      <c r="O9" s="66" t="s">
        <v>35</v>
      </c>
      <c r="P9" s="66" t="s">
        <v>35</v>
      </c>
      <c r="Q9" s="67" t="s">
        <v>35</v>
      </c>
      <c r="R9" s="68" t="s">
        <v>36</v>
      </c>
      <c r="S9" s="69" t="s">
        <v>36</v>
      </c>
      <c r="T9" s="70" t="s">
        <v>36</v>
      </c>
    </row>
    <row r="10" spans="1:66" ht="126.75" customHeight="1" thickBot="1" x14ac:dyDescent="0.4">
      <c r="A10" s="71" t="s">
        <v>37</v>
      </c>
      <c r="B10" s="72" t="s">
        <v>38</v>
      </c>
      <c r="C10" s="72" t="s">
        <v>39</v>
      </c>
      <c r="D10" s="73" t="s">
        <v>40</v>
      </c>
      <c r="E10" s="74" t="s">
        <v>41</v>
      </c>
      <c r="F10" s="75">
        <v>0.02</v>
      </c>
      <c r="G10" s="75" t="s">
        <v>42</v>
      </c>
      <c r="H10" s="76" t="s">
        <v>43</v>
      </c>
      <c r="I10" s="75">
        <v>0.02</v>
      </c>
      <c r="J10" s="77">
        <f>I10/I11*B8</f>
        <v>30.4</v>
      </c>
      <c r="K10" s="78" t="s">
        <v>33</v>
      </c>
      <c r="L10" s="79">
        <v>100</v>
      </c>
      <c r="M10" s="80">
        <v>45748</v>
      </c>
      <c r="N10" s="81" t="s">
        <v>44</v>
      </c>
      <c r="O10" s="81">
        <v>100</v>
      </c>
      <c r="P10" s="81">
        <v>1</v>
      </c>
      <c r="Q10" s="82">
        <f>((38/1))/1*P10</f>
        <v>38</v>
      </c>
      <c r="R10" s="83" t="s">
        <v>45</v>
      </c>
      <c r="S10" s="84">
        <v>1</v>
      </c>
      <c r="T10" s="85">
        <f>((38/1))/1*S10</f>
        <v>38</v>
      </c>
    </row>
    <row r="11" spans="1:66" ht="35.25" customHeight="1" x14ac:dyDescent="0.35">
      <c r="A11" s="86" t="s">
        <v>46</v>
      </c>
      <c r="B11" s="86"/>
      <c r="C11" s="87"/>
      <c r="D11" s="88"/>
      <c r="E11" s="89"/>
      <c r="F11" s="89">
        <f>SUM(F9:F10)</f>
        <v>2.5000000000000001E-2</v>
      </c>
      <c r="G11" s="89"/>
      <c r="H11" s="88"/>
      <c r="I11" s="90">
        <f>SUM(I9:I10)</f>
        <v>2.5000000000000001E-2</v>
      </c>
      <c r="J11" s="91">
        <f>SUM(J9:J10)</f>
        <v>38</v>
      </c>
      <c r="K11" s="91"/>
      <c r="L11" s="92"/>
      <c r="M11" s="93"/>
      <c r="N11" s="94"/>
      <c r="O11" s="94"/>
      <c r="P11" s="95"/>
      <c r="Q11" s="96">
        <f>SUM(Q10)</f>
        <v>38</v>
      </c>
      <c r="R11" s="95"/>
      <c r="S11" s="95"/>
      <c r="T11" s="95">
        <f>SUM(T9:T10)</f>
        <v>38</v>
      </c>
    </row>
    <row r="12" spans="1:66" s="103" customFormat="1" ht="68.25" customHeight="1" thickBot="1" x14ac:dyDescent="0.3">
      <c r="A12" s="97" t="s">
        <v>47</v>
      </c>
      <c r="B12" s="98">
        <v>0.25</v>
      </c>
      <c r="C12" s="99"/>
      <c r="D12" s="99"/>
      <c r="E12" s="99"/>
      <c r="F12" s="99"/>
      <c r="G12" s="99"/>
      <c r="H12" s="99"/>
      <c r="I12" s="100"/>
      <c r="J12" s="101"/>
      <c r="K12" s="101"/>
      <c r="L12" s="97"/>
      <c r="M12" s="102"/>
      <c r="N12" s="102"/>
      <c r="O12" s="99"/>
      <c r="R12" s="104"/>
      <c r="S12" s="104"/>
      <c r="T12" s="104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</row>
    <row r="13" spans="1:66" s="121" customFormat="1" ht="118.5" customHeight="1" thickBot="1" x14ac:dyDescent="0.4">
      <c r="A13" s="106" t="s">
        <v>48</v>
      </c>
      <c r="B13" s="107" t="s">
        <v>49</v>
      </c>
      <c r="C13" s="108" t="s">
        <v>50</v>
      </c>
      <c r="D13" s="56" t="s">
        <v>51</v>
      </c>
      <c r="E13" s="109" t="s">
        <v>52</v>
      </c>
      <c r="F13" s="110">
        <v>1.4999999999999999E-2</v>
      </c>
      <c r="G13" s="110" t="s">
        <v>53</v>
      </c>
      <c r="H13" s="111" t="s">
        <v>54</v>
      </c>
      <c r="I13" s="112">
        <v>5.0000000000000001E-3</v>
      </c>
      <c r="J13" s="112">
        <f>I13/I14*B12</f>
        <v>0.25</v>
      </c>
      <c r="K13" s="113" t="s">
        <v>55</v>
      </c>
      <c r="L13" s="114">
        <v>2</v>
      </c>
      <c r="M13" s="115">
        <v>45658</v>
      </c>
      <c r="N13" s="66" t="s">
        <v>34</v>
      </c>
      <c r="O13" s="114">
        <v>1</v>
      </c>
      <c r="P13" s="116">
        <v>1</v>
      </c>
      <c r="Q13" s="117">
        <f>((25/1))/1*P13</f>
        <v>25</v>
      </c>
      <c r="R13" s="118">
        <v>1</v>
      </c>
      <c r="S13" s="119">
        <v>1</v>
      </c>
      <c r="T13" s="120">
        <f>((25/1))/1*S13</f>
        <v>25</v>
      </c>
    </row>
    <row r="14" spans="1:66" s="121" customFormat="1" ht="31.5" customHeight="1" thickBot="1" x14ac:dyDescent="0.4">
      <c r="A14" s="122" t="s">
        <v>46</v>
      </c>
      <c r="B14" s="123"/>
      <c r="C14" s="124"/>
      <c r="D14" s="125"/>
      <c r="E14" s="126"/>
      <c r="F14" s="126"/>
      <c r="G14" s="127"/>
      <c r="H14" s="128"/>
      <c r="I14" s="129">
        <f>SUM(I13:I13)</f>
        <v>5.0000000000000001E-3</v>
      </c>
      <c r="J14" s="130">
        <f>SUM(J13:J13)</f>
        <v>0.25</v>
      </c>
      <c r="K14" s="129"/>
      <c r="L14" s="131"/>
      <c r="M14" s="132"/>
      <c r="N14" s="133"/>
      <c r="O14" s="134"/>
      <c r="P14" s="119"/>
      <c r="Q14" s="135">
        <f>SUM(Q13)</f>
        <v>25</v>
      </c>
      <c r="R14" s="136"/>
      <c r="S14" s="136"/>
      <c r="T14" s="136">
        <f>SUM(T13)</f>
        <v>25</v>
      </c>
    </row>
    <row r="15" spans="1:66" ht="63.75" customHeight="1" thickBot="1" x14ac:dyDescent="0.4">
      <c r="A15" s="137" t="s">
        <v>56</v>
      </c>
      <c r="B15" s="138">
        <v>0.37</v>
      </c>
      <c r="C15" s="139"/>
      <c r="D15" s="139"/>
      <c r="E15" s="139"/>
      <c r="F15" s="139"/>
      <c r="G15" s="139"/>
      <c r="H15" s="139"/>
      <c r="I15" s="140"/>
      <c r="J15" s="139"/>
      <c r="K15" s="139"/>
      <c r="L15" s="139"/>
      <c r="M15" s="141"/>
      <c r="N15" s="141"/>
      <c r="O15" s="142"/>
      <c r="P15" s="143"/>
      <c r="Q15" s="144"/>
      <c r="R15" s="145"/>
      <c r="S15" s="146"/>
      <c r="T15" s="147"/>
    </row>
    <row r="16" spans="1:66" ht="84" customHeight="1" x14ac:dyDescent="0.25">
      <c r="A16" s="148" t="s">
        <v>57</v>
      </c>
      <c r="B16" s="149" t="s">
        <v>58</v>
      </c>
      <c r="C16" s="150" t="s">
        <v>59</v>
      </c>
      <c r="D16" s="151" t="s">
        <v>60</v>
      </c>
      <c r="E16" s="152" t="s">
        <v>61</v>
      </c>
      <c r="F16" s="153">
        <v>5.0000000000000001E-4</v>
      </c>
      <c r="G16" s="153" t="s">
        <v>62</v>
      </c>
      <c r="H16" s="150" t="s">
        <v>63</v>
      </c>
      <c r="I16" s="153">
        <v>5.0000000000000001E-4</v>
      </c>
      <c r="J16" s="154" t="e">
        <f>I16/#REF!*B15</f>
        <v>#REF!</v>
      </c>
      <c r="K16" s="155" t="s">
        <v>64</v>
      </c>
      <c r="L16" s="156">
        <v>24</v>
      </c>
      <c r="M16" s="157">
        <v>45809</v>
      </c>
      <c r="N16" s="155" t="s">
        <v>34</v>
      </c>
      <c r="O16" s="156">
        <v>24</v>
      </c>
      <c r="P16" s="95" t="s">
        <v>35</v>
      </c>
      <c r="Q16" s="158" t="s">
        <v>35</v>
      </c>
      <c r="R16" s="159" t="s">
        <v>36</v>
      </c>
      <c r="S16" s="160" t="s">
        <v>36</v>
      </c>
      <c r="T16" s="161" t="s">
        <v>36</v>
      </c>
    </row>
    <row r="17" spans="1:20" ht="94.5" customHeight="1" thickBot="1" x14ac:dyDescent="0.35">
      <c r="A17" s="162"/>
      <c r="B17" s="163"/>
      <c r="C17" s="164" t="s">
        <v>65</v>
      </c>
      <c r="D17" s="165" t="s">
        <v>66</v>
      </c>
      <c r="E17" s="166" t="s">
        <v>67</v>
      </c>
      <c r="F17" s="167">
        <v>5.0000000000000001E-4</v>
      </c>
      <c r="G17" s="168" t="s">
        <v>68</v>
      </c>
      <c r="H17" s="169" t="s">
        <v>69</v>
      </c>
      <c r="I17" s="167">
        <v>5.0000000000000001E-4</v>
      </c>
      <c r="J17" s="170" t="e">
        <f>I17/#REF!*B15</f>
        <v>#REF!</v>
      </c>
      <c r="K17" s="171" t="s">
        <v>64</v>
      </c>
      <c r="L17" s="172" t="s">
        <v>70</v>
      </c>
      <c r="M17" s="173">
        <v>45748</v>
      </c>
      <c r="N17" s="174" t="s">
        <v>71</v>
      </c>
      <c r="O17" s="175" t="s">
        <v>72</v>
      </c>
      <c r="P17" s="176">
        <f>4/5</f>
        <v>0.8</v>
      </c>
      <c r="Q17" s="177">
        <f>((37/8))/1*P17</f>
        <v>3.7</v>
      </c>
      <c r="R17" s="178" t="s">
        <v>36</v>
      </c>
      <c r="S17" s="179" t="s">
        <v>36</v>
      </c>
      <c r="T17" s="180" t="s">
        <v>36</v>
      </c>
    </row>
    <row r="18" spans="1:20" ht="91.5" customHeight="1" x14ac:dyDescent="0.3">
      <c r="A18" s="181" t="s">
        <v>73</v>
      </c>
      <c r="B18" s="182" t="s">
        <v>74</v>
      </c>
      <c r="C18" s="183" t="s">
        <v>75</v>
      </c>
      <c r="D18" s="184" t="s">
        <v>76</v>
      </c>
      <c r="E18" s="185"/>
      <c r="F18" s="186"/>
      <c r="G18" s="187" t="s">
        <v>77</v>
      </c>
      <c r="H18" s="188" t="s">
        <v>78</v>
      </c>
      <c r="I18" s="186"/>
      <c r="J18" s="189"/>
      <c r="K18" s="190" t="s">
        <v>64</v>
      </c>
      <c r="L18" s="191">
        <v>36</v>
      </c>
      <c r="M18" s="192">
        <v>45809</v>
      </c>
      <c r="N18" s="190" t="s">
        <v>34</v>
      </c>
      <c r="O18" s="191">
        <v>36</v>
      </c>
      <c r="P18" s="193">
        <v>1</v>
      </c>
      <c r="Q18" s="194">
        <f>((37/8))/2*P18</f>
        <v>2.3125</v>
      </c>
      <c r="R18" s="159" t="s">
        <v>79</v>
      </c>
      <c r="S18" s="160" t="s">
        <v>36</v>
      </c>
      <c r="T18" s="161" t="s">
        <v>36</v>
      </c>
    </row>
    <row r="19" spans="1:20" ht="100.5" customHeight="1" x14ac:dyDescent="0.3">
      <c r="A19" s="195"/>
      <c r="B19" s="196"/>
      <c r="C19" s="197"/>
      <c r="D19" s="198"/>
      <c r="E19" s="199"/>
      <c r="F19" s="200"/>
      <c r="G19" s="201" t="s">
        <v>80</v>
      </c>
      <c r="H19" s="202" t="s">
        <v>81</v>
      </c>
      <c r="I19" s="200"/>
      <c r="J19" s="203"/>
      <c r="K19" s="204" t="s">
        <v>64</v>
      </c>
      <c r="L19" s="205">
        <v>36</v>
      </c>
      <c r="M19" s="206">
        <v>45809</v>
      </c>
      <c r="N19" s="204" t="s">
        <v>34</v>
      </c>
      <c r="O19" s="205">
        <v>36</v>
      </c>
      <c r="P19" s="207">
        <v>1</v>
      </c>
      <c r="Q19" s="208">
        <f>((37/8))/2*P19</f>
        <v>2.3125</v>
      </c>
      <c r="R19" s="209" t="s">
        <v>36</v>
      </c>
      <c r="S19" s="210" t="s">
        <v>36</v>
      </c>
      <c r="T19" s="211" t="s">
        <v>36</v>
      </c>
    </row>
    <row r="20" spans="1:20" ht="66.75" customHeight="1" thickBot="1" x14ac:dyDescent="0.3">
      <c r="A20" s="212"/>
      <c r="B20" s="213"/>
      <c r="C20" s="214"/>
      <c r="D20" s="215"/>
      <c r="E20" s="166"/>
      <c r="F20" s="167"/>
      <c r="G20" s="216" t="s">
        <v>82</v>
      </c>
      <c r="H20" s="217" t="s">
        <v>83</v>
      </c>
      <c r="I20" s="167"/>
      <c r="J20" s="170"/>
      <c r="K20" s="218" t="s">
        <v>64</v>
      </c>
      <c r="L20" s="172">
        <v>12</v>
      </c>
      <c r="M20" s="219">
        <v>45932</v>
      </c>
      <c r="N20" s="218" t="s">
        <v>34</v>
      </c>
      <c r="O20" s="172" t="s">
        <v>35</v>
      </c>
      <c r="P20" s="176" t="s">
        <v>35</v>
      </c>
      <c r="Q20" s="220" t="s">
        <v>35</v>
      </c>
      <c r="R20" s="178" t="s">
        <v>84</v>
      </c>
      <c r="S20" s="179">
        <v>1</v>
      </c>
      <c r="T20" s="180">
        <f>((37/8))/1*S20</f>
        <v>4.625</v>
      </c>
    </row>
    <row r="21" spans="1:20" ht="70.5" customHeight="1" x14ac:dyDescent="0.35">
      <c r="A21" s="221" t="s">
        <v>73</v>
      </c>
      <c r="B21" s="222" t="s">
        <v>74</v>
      </c>
      <c r="C21" s="223" t="s">
        <v>85</v>
      </c>
      <c r="D21" s="222" t="s">
        <v>86</v>
      </c>
      <c r="E21" s="185"/>
      <c r="F21" s="186"/>
      <c r="G21" s="224" t="s">
        <v>87</v>
      </c>
      <c r="H21" s="188" t="s">
        <v>88</v>
      </c>
      <c r="I21" s="186"/>
      <c r="J21" s="225"/>
      <c r="K21" s="226" t="s">
        <v>89</v>
      </c>
      <c r="L21" s="227">
        <v>12</v>
      </c>
      <c r="M21" s="228">
        <v>45658</v>
      </c>
      <c r="N21" s="229" t="s">
        <v>90</v>
      </c>
      <c r="O21" s="230" t="s">
        <v>35</v>
      </c>
      <c r="P21" s="230" t="s">
        <v>35</v>
      </c>
      <c r="Q21" s="231" t="s">
        <v>35</v>
      </c>
      <c r="R21" s="159" t="s">
        <v>36</v>
      </c>
      <c r="S21" s="160" t="s">
        <v>36</v>
      </c>
      <c r="T21" s="161" t="s">
        <v>36</v>
      </c>
    </row>
    <row r="22" spans="1:20" ht="78" customHeight="1" x14ac:dyDescent="0.3">
      <c r="A22" s="232"/>
      <c r="B22" s="233"/>
      <c r="C22" s="234"/>
      <c r="D22" s="233"/>
      <c r="E22" s="199"/>
      <c r="F22" s="200"/>
      <c r="G22" s="235" t="s">
        <v>91</v>
      </c>
      <c r="H22" s="236" t="s">
        <v>92</v>
      </c>
      <c r="I22" s="237"/>
      <c r="J22" s="237"/>
      <c r="K22" s="237" t="s">
        <v>93</v>
      </c>
      <c r="L22" s="237">
        <v>1</v>
      </c>
      <c r="M22" s="238">
        <v>45658</v>
      </c>
      <c r="N22" s="237" t="s">
        <v>34</v>
      </c>
      <c r="O22" s="237">
        <v>1</v>
      </c>
      <c r="P22" s="210">
        <v>1</v>
      </c>
      <c r="Q22" s="208">
        <f>((37/8))/2*P22</f>
        <v>2.3125</v>
      </c>
      <c r="R22" s="209" t="s">
        <v>36</v>
      </c>
      <c r="S22" s="210" t="s">
        <v>36</v>
      </c>
      <c r="T22" s="211" t="s">
        <v>36</v>
      </c>
    </row>
    <row r="23" spans="1:20" ht="130.5" customHeight="1" thickBot="1" x14ac:dyDescent="0.35">
      <c r="A23" s="239"/>
      <c r="B23" s="240"/>
      <c r="C23" s="241"/>
      <c r="D23" s="240"/>
      <c r="E23" s="166"/>
      <c r="F23" s="167"/>
      <c r="G23" s="216" t="s">
        <v>94</v>
      </c>
      <c r="H23" s="217" t="s">
        <v>95</v>
      </c>
      <c r="I23" s="167"/>
      <c r="J23" s="242"/>
      <c r="K23" s="243" t="s">
        <v>64</v>
      </c>
      <c r="L23" s="244">
        <v>2</v>
      </c>
      <c r="M23" s="245" t="s">
        <v>96</v>
      </c>
      <c r="N23" s="245" t="s">
        <v>97</v>
      </c>
      <c r="O23" s="244">
        <v>2</v>
      </c>
      <c r="P23" s="246">
        <v>1</v>
      </c>
      <c r="Q23" s="177">
        <f>((37/8))/2*P23</f>
        <v>2.3125</v>
      </c>
      <c r="R23" s="178" t="s">
        <v>36</v>
      </c>
      <c r="S23" s="179" t="s">
        <v>36</v>
      </c>
      <c r="T23" s="180" t="s">
        <v>36</v>
      </c>
    </row>
    <row r="24" spans="1:20" ht="99.75" customHeight="1" x14ac:dyDescent="0.3">
      <c r="A24" s="247" t="s">
        <v>73</v>
      </c>
      <c r="B24" s="182" t="s">
        <v>74</v>
      </c>
      <c r="C24" s="248" t="s">
        <v>98</v>
      </c>
      <c r="D24" s="249" t="s">
        <v>99</v>
      </c>
      <c r="E24" s="185"/>
      <c r="F24" s="186"/>
      <c r="G24" s="224" t="s">
        <v>100</v>
      </c>
      <c r="H24" s="188" t="s">
        <v>101</v>
      </c>
      <c r="I24" s="186"/>
      <c r="J24" s="189"/>
      <c r="K24" s="250" t="s">
        <v>89</v>
      </c>
      <c r="L24" s="191">
        <v>12</v>
      </c>
      <c r="M24" s="251">
        <v>45748</v>
      </c>
      <c r="N24" s="252" t="s">
        <v>71</v>
      </c>
      <c r="O24" s="191">
        <v>12</v>
      </c>
      <c r="P24" s="160">
        <v>1</v>
      </c>
      <c r="Q24" s="194">
        <f>((37/8))/1*P24</f>
        <v>4.625</v>
      </c>
      <c r="R24" s="159" t="s">
        <v>36</v>
      </c>
      <c r="S24" s="160" t="s">
        <v>36</v>
      </c>
      <c r="T24" s="161" t="s">
        <v>36</v>
      </c>
    </row>
    <row r="25" spans="1:20" ht="105.75" customHeight="1" x14ac:dyDescent="0.35">
      <c r="A25" s="253"/>
      <c r="B25" s="196"/>
      <c r="C25" s="254"/>
      <c r="D25" s="255"/>
      <c r="E25" s="199"/>
      <c r="F25" s="200"/>
      <c r="G25" s="201" t="s">
        <v>102</v>
      </c>
      <c r="H25" s="202" t="s">
        <v>103</v>
      </c>
      <c r="I25" s="200"/>
      <c r="J25" s="203"/>
      <c r="K25" s="256" t="s">
        <v>89</v>
      </c>
      <c r="L25" s="205">
        <v>12</v>
      </c>
      <c r="M25" s="257">
        <v>45839</v>
      </c>
      <c r="N25" s="258" t="s">
        <v>104</v>
      </c>
      <c r="O25" s="259" t="s">
        <v>35</v>
      </c>
      <c r="P25" s="259" t="s">
        <v>35</v>
      </c>
      <c r="Q25" s="260" t="s">
        <v>35</v>
      </c>
      <c r="R25" s="209" t="s">
        <v>105</v>
      </c>
      <c r="S25" s="210">
        <v>1</v>
      </c>
      <c r="T25" s="211">
        <f>((37/8))/2*S25</f>
        <v>2.3125</v>
      </c>
    </row>
    <row r="26" spans="1:20" ht="128.25" customHeight="1" x14ac:dyDescent="0.35">
      <c r="A26" s="253"/>
      <c r="B26" s="196"/>
      <c r="C26" s="254"/>
      <c r="D26" s="255"/>
      <c r="E26" s="199"/>
      <c r="F26" s="200"/>
      <c r="G26" s="201" t="s">
        <v>106</v>
      </c>
      <c r="H26" s="202" t="s">
        <v>107</v>
      </c>
      <c r="I26" s="200"/>
      <c r="J26" s="203"/>
      <c r="K26" s="256" t="s">
        <v>89</v>
      </c>
      <c r="L26" s="205">
        <v>12</v>
      </c>
      <c r="M26" s="257">
        <v>45839</v>
      </c>
      <c r="N26" s="258" t="s">
        <v>104</v>
      </c>
      <c r="O26" s="259" t="s">
        <v>35</v>
      </c>
      <c r="P26" s="259" t="s">
        <v>35</v>
      </c>
      <c r="Q26" s="260" t="s">
        <v>35</v>
      </c>
      <c r="R26" s="209" t="s">
        <v>108</v>
      </c>
      <c r="S26" s="210">
        <v>1</v>
      </c>
      <c r="T26" s="211">
        <f>((37/8))/2*S26</f>
        <v>2.3125</v>
      </c>
    </row>
    <row r="27" spans="1:20" ht="135" customHeight="1" thickBot="1" x14ac:dyDescent="0.4">
      <c r="A27" s="261"/>
      <c r="B27" s="213"/>
      <c r="C27" s="262"/>
      <c r="D27" s="263"/>
      <c r="E27" s="166"/>
      <c r="F27" s="167"/>
      <c r="G27" s="216" t="s">
        <v>109</v>
      </c>
      <c r="H27" s="217" t="s">
        <v>110</v>
      </c>
      <c r="I27" s="167"/>
      <c r="J27" s="170"/>
      <c r="K27" s="171" t="s">
        <v>89</v>
      </c>
      <c r="L27" s="172">
        <v>12</v>
      </c>
      <c r="M27" s="173">
        <v>45932</v>
      </c>
      <c r="N27" s="174" t="s">
        <v>34</v>
      </c>
      <c r="O27" s="264" t="s">
        <v>35</v>
      </c>
      <c r="P27" s="264" t="s">
        <v>35</v>
      </c>
      <c r="Q27" s="265" t="s">
        <v>35</v>
      </c>
      <c r="R27" s="178" t="s">
        <v>36</v>
      </c>
      <c r="S27" s="179" t="s">
        <v>36</v>
      </c>
      <c r="T27" s="180" t="s">
        <v>36</v>
      </c>
    </row>
    <row r="28" spans="1:20" s="277" customFormat="1" ht="120" customHeight="1" x14ac:dyDescent="0.35">
      <c r="A28" s="266" t="s">
        <v>73</v>
      </c>
      <c r="B28" s="267" t="s">
        <v>74</v>
      </c>
      <c r="C28" s="268" t="s">
        <v>111</v>
      </c>
      <c r="D28" s="267" t="s">
        <v>112</v>
      </c>
      <c r="E28" s="269">
        <v>1.25E-3</v>
      </c>
      <c r="F28" s="270">
        <v>1.25E-3</v>
      </c>
      <c r="G28" s="270" t="s">
        <v>113</v>
      </c>
      <c r="H28" s="187" t="s">
        <v>114</v>
      </c>
      <c r="I28" s="270">
        <v>1.25E-3</v>
      </c>
      <c r="J28" s="271" t="e">
        <f>I28/#REF!*B15</f>
        <v>#REF!</v>
      </c>
      <c r="K28" s="272" t="s">
        <v>89</v>
      </c>
      <c r="L28" s="272">
        <v>2</v>
      </c>
      <c r="M28" s="273">
        <v>45809</v>
      </c>
      <c r="N28" s="272" t="s">
        <v>34</v>
      </c>
      <c r="O28" s="272">
        <v>1</v>
      </c>
      <c r="P28" s="274">
        <v>1</v>
      </c>
      <c r="Q28" s="194">
        <f t="shared" ref="Q28:Q33" si="0">((37/8))/2*P28</f>
        <v>2.3125</v>
      </c>
      <c r="R28" s="275" t="s">
        <v>115</v>
      </c>
      <c r="S28" s="274">
        <v>1</v>
      </c>
      <c r="T28" s="276">
        <f>((37/8))/1*S28</f>
        <v>4.625</v>
      </c>
    </row>
    <row r="29" spans="1:20" ht="156" customHeight="1" thickBot="1" x14ac:dyDescent="0.35">
      <c r="A29" s="278"/>
      <c r="B29" s="279"/>
      <c r="C29" s="280"/>
      <c r="D29" s="279"/>
      <c r="E29" s="281">
        <v>1.25E-3</v>
      </c>
      <c r="F29" s="282">
        <v>1.25E-3</v>
      </c>
      <c r="G29" s="282" t="s">
        <v>116</v>
      </c>
      <c r="H29" s="283" t="s">
        <v>117</v>
      </c>
      <c r="I29" s="282">
        <v>1.25E-3</v>
      </c>
      <c r="J29" s="284" t="e">
        <f>I29/#REF!*B15</f>
        <v>#REF!</v>
      </c>
      <c r="K29" s="285" t="s">
        <v>89</v>
      </c>
      <c r="L29" s="285">
        <v>2</v>
      </c>
      <c r="M29" s="286">
        <v>45809</v>
      </c>
      <c r="N29" s="285" t="s">
        <v>34</v>
      </c>
      <c r="O29" s="287" t="s">
        <v>118</v>
      </c>
      <c r="P29" s="246">
        <v>0.75</v>
      </c>
      <c r="Q29" s="177">
        <f t="shared" si="0"/>
        <v>1.734375</v>
      </c>
      <c r="R29" s="178" t="s">
        <v>36</v>
      </c>
      <c r="S29" s="179" t="s">
        <v>36</v>
      </c>
      <c r="T29" s="180" t="s">
        <v>36</v>
      </c>
    </row>
    <row r="30" spans="1:20" ht="103.5" customHeight="1" x14ac:dyDescent="0.35">
      <c r="A30" s="247" t="s">
        <v>119</v>
      </c>
      <c r="B30" s="267" t="s">
        <v>120</v>
      </c>
      <c r="C30" s="268" t="s">
        <v>121</v>
      </c>
      <c r="D30" s="288" t="s">
        <v>122</v>
      </c>
      <c r="E30" s="289"/>
      <c r="F30" s="289"/>
      <c r="G30" s="290" t="s">
        <v>123</v>
      </c>
      <c r="H30" s="290" t="s">
        <v>124</v>
      </c>
      <c r="I30" s="291"/>
      <c r="J30" s="291"/>
      <c r="K30" s="191" t="s">
        <v>89</v>
      </c>
      <c r="L30" s="292" t="s">
        <v>125</v>
      </c>
      <c r="M30" s="293" t="s">
        <v>126</v>
      </c>
      <c r="N30" s="293" t="s">
        <v>127</v>
      </c>
      <c r="O30" s="292" t="s">
        <v>125</v>
      </c>
      <c r="P30" s="160">
        <v>1</v>
      </c>
      <c r="Q30" s="194">
        <f t="shared" si="0"/>
        <v>2.3125</v>
      </c>
      <c r="R30" s="159"/>
      <c r="S30" s="160">
        <v>1</v>
      </c>
      <c r="T30" s="161">
        <f>((37/8))/2*S30</f>
        <v>2.3125</v>
      </c>
    </row>
    <row r="31" spans="1:20" ht="114.75" customHeight="1" thickBot="1" x14ac:dyDescent="0.4">
      <c r="A31" s="261"/>
      <c r="B31" s="279"/>
      <c r="C31" s="280"/>
      <c r="D31" s="294"/>
      <c r="E31" s="295"/>
      <c r="F31" s="295"/>
      <c r="G31" s="296" t="s">
        <v>128</v>
      </c>
      <c r="H31" s="296" t="s">
        <v>129</v>
      </c>
      <c r="I31" s="297"/>
      <c r="J31" s="297"/>
      <c r="K31" s="298" t="s">
        <v>130</v>
      </c>
      <c r="L31" s="299" t="s">
        <v>131</v>
      </c>
      <c r="M31" s="245" t="s">
        <v>132</v>
      </c>
      <c r="N31" s="245" t="s">
        <v>133</v>
      </c>
      <c r="O31" s="299" t="s">
        <v>131</v>
      </c>
      <c r="P31" s="246">
        <v>1</v>
      </c>
      <c r="Q31" s="177">
        <f t="shared" si="0"/>
        <v>2.3125</v>
      </c>
      <c r="R31" s="178" t="s">
        <v>134</v>
      </c>
      <c r="S31" s="179">
        <v>1</v>
      </c>
      <c r="T31" s="180">
        <f>((37/8))/2*S31</f>
        <v>2.3125</v>
      </c>
    </row>
    <row r="32" spans="1:20" ht="103.5" customHeight="1" x14ac:dyDescent="0.35">
      <c r="A32" s="247" t="s">
        <v>119</v>
      </c>
      <c r="B32" s="267" t="s">
        <v>120</v>
      </c>
      <c r="C32" s="300" t="s">
        <v>135</v>
      </c>
      <c r="D32" s="301" t="s">
        <v>136</v>
      </c>
      <c r="E32" s="289"/>
      <c r="F32" s="289"/>
      <c r="G32" s="302" t="s">
        <v>137</v>
      </c>
      <c r="H32" s="302" t="s">
        <v>138</v>
      </c>
      <c r="I32" s="291"/>
      <c r="J32" s="291"/>
      <c r="K32" s="191" t="s">
        <v>130</v>
      </c>
      <c r="L32" s="303" t="s">
        <v>139</v>
      </c>
      <c r="M32" s="304">
        <v>45658</v>
      </c>
      <c r="N32" s="305" t="s">
        <v>34</v>
      </c>
      <c r="O32" s="306" t="s">
        <v>140</v>
      </c>
      <c r="P32" s="160">
        <f>1/7</f>
        <v>0.14285714285714285</v>
      </c>
      <c r="Q32" s="194">
        <f t="shared" si="0"/>
        <v>0.33035714285714285</v>
      </c>
      <c r="R32" s="159" t="s">
        <v>141</v>
      </c>
      <c r="S32" s="160">
        <v>1</v>
      </c>
      <c r="T32" s="161">
        <f>((37/8))/2*S32</f>
        <v>2.3125</v>
      </c>
    </row>
    <row r="33" spans="1:20" ht="103.5" customHeight="1" thickBot="1" x14ac:dyDescent="0.4">
      <c r="A33" s="261"/>
      <c r="B33" s="279"/>
      <c r="C33" s="307"/>
      <c r="D33" s="308"/>
      <c r="E33" s="295"/>
      <c r="F33" s="295"/>
      <c r="G33" s="309" t="s">
        <v>142</v>
      </c>
      <c r="H33" s="309" t="s">
        <v>143</v>
      </c>
      <c r="I33" s="297"/>
      <c r="J33" s="297"/>
      <c r="K33" s="298" t="s">
        <v>144</v>
      </c>
      <c r="L33" s="310" t="s">
        <v>145</v>
      </c>
      <c r="M33" s="311">
        <v>45689</v>
      </c>
      <c r="N33" s="312" t="s">
        <v>34</v>
      </c>
      <c r="O33" s="310" t="s">
        <v>145</v>
      </c>
      <c r="P33" s="246">
        <v>1</v>
      </c>
      <c r="Q33" s="177">
        <f t="shared" si="0"/>
        <v>2.3125</v>
      </c>
      <c r="R33" s="178" t="s">
        <v>146</v>
      </c>
      <c r="S33" s="179">
        <v>1</v>
      </c>
      <c r="T33" s="180">
        <f>((37/8))/2*S33</f>
        <v>2.3125</v>
      </c>
    </row>
    <row r="34" spans="1:20" ht="103.5" customHeight="1" x14ac:dyDescent="0.35">
      <c r="A34" s="247" t="s">
        <v>119</v>
      </c>
      <c r="B34" s="267" t="s">
        <v>120</v>
      </c>
      <c r="C34" s="268" t="s">
        <v>147</v>
      </c>
      <c r="D34" s="288" t="s">
        <v>148</v>
      </c>
      <c r="E34" s="289"/>
      <c r="F34" s="289"/>
      <c r="G34" s="290" t="s">
        <v>149</v>
      </c>
      <c r="H34" s="290" t="s">
        <v>150</v>
      </c>
      <c r="I34" s="291"/>
      <c r="J34" s="291"/>
      <c r="K34" s="191" t="s">
        <v>151</v>
      </c>
      <c r="L34" s="292" t="s">
        <v>152</v>
      </c>
      <c r="M34" s="313">
        <v>45727</v>
      </c>
      <c r="N34" s="314">
        <v>45849</v>
      </c>
      <c r="O34" s="230" t="s">
        <v>35</v>
      </c>
      <c r="P34" s="230" t="s">
        <v>35</v>
      </c>
      <c r="Q34" s="231" t="s">
        <v>35</v>
      </c>
      <c r="R34" s="159" t="s">
        <v>36</v>
      </c>
      <c r="S34" s="160" t="s">
        <v>36</v>
      </c>
      <c r="T34" s="161" t="s">
        <v>36</v>
      </c>
    </row>
    <row r="35" spans="1:20" ht="103.5" customHeight="1" thickBot="1" x14ac:dyDescent="0.4">
      <c r="A35" s="261"/>
      <c r="B35" s="279"/>
      <c r="C35" s="280"/>
      <c r="D35" s="294"/>
      <c r="E35" s="295"/>
      <c r="F35" s="295"/>
      <c r="G35" s="296" t="s">
        <v>153</v>
      </c>
      <c r="H35" s="296" t="s">
        <v>154</v>
      </c>
      <c r="I35" s="297"/>
      <c r="J35" s="297"/>
      <c r="K35" s="298" t="s">
        <v>155</v>
      </c>
      <c r="L35" s="299" t="s">
        <v>156</v>
      </c>
      <c r="M35" s="311">
        <v>45971</v>
      </c>
      <c r="N35" s="311">
        <v>46022</v>
      </c>
      <c r="O35" s="315" t="s">
        <v>35</v>
      </c>
      <c r="P35" s="315" t="s">
        <v>35</v>
      </c>
      <c r="Q35" s="316" t="s">
        <v>35</v>
      </c>
      <c r="R35" s="178" t="s">
        <v>36</v>
      </c>
      <c r="S35" s="179" t="s">
        <v>36</v>
      </c>
      <c r="T35" s="180" t="s">
        <v>36</v>
      </c>
    </row>
    <row r="36" spans="1:20" ht="103.5" customHeight="1" x14ac:dyDescent="0.35">
      <c r="A36" s="247" t="s">
        <v>119</v>
      </c>
      <c r="B36" s="267" t="s">
        <v>120</v>
      </c>
      <c r="C36" s="223" t="s">
        <v>157</v>
      </c>
      <c r="D36" s="288" t="s">
        <v>158</v>
      </c>
      <c r="E36" s="289"/>
      <c r="F36" s="289"/>
      <c r="G36" s="290" t="s">
        <v>159</v>
      </c>
      <c r="H36" s="290" t="s">
        <v>160</v>
      </c>
      <c r="I36" s="291"/>
      <c r="J36" s="291"/>
      <c r="K36" s="191" t="s">
        <v>89</v>
      </c>
      <c r="L36" s="292" t="s">
        <v>161</v>
      </c>
      <c r="M36" s="313">
        <v>45667</v>
      </c>
      <c r="N36" s="317" t="s">
        <v>162</v>
      </c>
      <c r="O36" s="230" t="s">
        <v>35</v>
      </c>
      <c r="P36" s="230" t="s">
        <v>35</v>
      </c>
      <c r="Q36" s="231" t="s">
        <v>35</v>
      </c>
      <c r="R36" s="159"/>
      <c r="S36" s="160">
        <v>1</v>
      </c>
      <c r="T36" s="161">
        <f>((37/8))/2*S36</f>
        <v>2.3125</v>
      </c>
    </row>
    <row r="37" spans="1:20" ht="103.5" customHeight="1" thickBot="1" x14ac:dyDescent="0.4">
      <c r="A37" s="318"/>
      <c r="B37" s="319"/>
      <c r="C37" s="320"/>
      <c r="D37" s="321"/>
      <c r="E37" s="322"/>
      <c r="F37" s="322"/>
      <c r="G37" s="323" t="s">
        <v>163</v>
      </c>
      <c r="H37" s="323" t="s">
        <v>164</v>
      </c>
      <c r="I37" s="324"/>
      <c r="J37" s="324"/>
      <c r="K37" s="325" t="s">
        <v>89</v>
      </c>
      <c r="L37" s="326" t="s">
        <v>165</v>
      </c>
      <c r="M37" s="327">
        <v>45667</v>
      </c>
      <c r="N37" s="328" t="s">
        <v>34</v>
      </c>
      <c r="O37" s="315" t="s">
        <v>35</v>
      </c>
      <c r="P37" s="315" t="s">
        <v>35</v>
      </c>
      <c r="Q37" s="316" t="s">
        <v>35</v>
      </c>
      <c r="R37" s="178" t="s">
        <v>166</v>
      </c>
      <c r="S37" s="179">
        <v>1</v>
      </c>
      <c r="T37" s="180">
        <f>((37/8))/2*S37</f>
        <v>2.3125</v>
      </c>
    </row>
    <row r="38" spans="1:20" ht="103.5" customHeight="1" x14ac:dyDescent="0.35">
      <c r="A38" s="329" t="s">
        <v>167</v>
      </c>
      <c r="B38" s="330" t="s">
        <v>168</v>
      </c>
      <c r="C38" s="331" t="s">
        <v>169</v>
      </c>
      <c r="D38" s="332" t="s">
        <v>170</v>
      </c>
      <c r="E38" s="333"/>
      <c r="F38" s="333"/>
      <c r="G38" s="334" t="s">
        <v>171</v>
      </c>
      <c r="H38" s="334" t="s">
        <v>172</v>
      </c>
      <c r="I38" s="335"/>
      <c r="J38" s="335"/>
      <c r="K38" s="156" t="s">
        <v>173</v>
      </c>
      <c r="L38" s="336" t="s">
        <v>174</v>
      </c>
      <c r="M38" s="337">
        <v>45658</v>
      </c>
      <c r="N38" s="338" t="s">
        <v>34</v>
      </c>
      <c r="O38" s="339" t="s">
        <v>175</v>
      </c>
      <c r="P38" s="95">
        <v>0</v>
      </c>
      <c r="Q38" s="194">
        <f>((37/8))/2*P38</f>
        <v>0</v>
      </c>
      <c r="R38" s="159" t="s">
        <v>176</v>
      </c>
      <c r="S38" s="160">
        <v>1</v>
      </c>
      <c r="T38" s="161">
        <f>((37/8))/2*S38</f>
        <v>2.3125</v>
      </c>
    </row>
    <row r="39" spans="1:20" ht="103.5" customHeight="1" thickBot="1" x14ac:dyDescent="0.4">
      <c r="A39" s="261"/>
      <c r="B39" s="279"/>
      <c r="C39" s="307"/>
      <c r="D39" s="340"/>
      <c r="E39" s="295"/>
      <c r="F39" s="295"/>
      <c r="G39" s="309" t="s">
        <v>177</v>
      </c>
      <c r="H39" s="309" t="s">
        <v>178</v>
      </c>
      <c r="I39" s="297"/>
      <c r="J39" s="297"/>
      <c r="K39" s="298" t="s">
        <v>173</v>
      </c>
      <c r="L39" s="341" t="s">
        <v>179</v>
      </c>
      <c r="M39" s="311">
        <v>45658</v>
      </c>
      <c r="N39" s="312" t="s">
        <v>34</v>
      </c>
      <c r="O39" s="342" t="s">
        <v>175</v>
      </c>
      <c r="P39" s="246">
        <v>0</v>
      </c>
      <c r="Q39" s="177">
        <f>((37/8))/2*P39</f>
        <v>0</v>
      </c>
      <c r="R39" s="343" t="s">
        <v>180</v>
      </c>
      <c r="S39" s="179">
        <v>1</v>
      </c>
      <c r="T39" s="180">
        <f>((37/8))/2*S39</f>
        <v>2.3125</v>
      </c>
    </row>
    <row r="40" spans="1:20" s="356" customFormat="1" ht="122.25" customHeight="1" thickBot="1" x14ac:dyDescent="0.5">
      <c r="A40" s="344" t="s">
        <v>73</v>
      </c>
      <c r="B40" s="345" t="s">
        <v>181</v>
      </c>
      <c r="C40" s="346" t="s">
        <v>182</v>
      </c>
      <c r="D40" s="346" t="s">
        <v>183</v>
      </c>
      <c r="E40" s="347"/>
      <c r="F40" s="347"/>
      <c r="G40" s="348" t="s">
        <v>184</v>
      </c>
      <c r="H40" s="349" t="s">
        <v>185</v>
      </c>
      <c r="I40" s="66"/>
      <c r="J40" s="66"/>
      <c r="K40" s="60" t="s">
        <v>186</v>
      </c>
      <c r="L40" s="66">
        <v>1</v>
      </c>
      <c r="M40" s="350">
        <v>45658</v>
      </c>
      <c r="N40" s="350" t="s">
        <v>34</v>
      </c>
      <c r="O40" s="351" t="s">
        <v>35</v>
      </c>
      <c r="P40" s="351" t="s">
        <v>35</v>
      </c>
      <c r="Q40" s="352" t="s">
        <v>35</v>
      </c>
      <c r="R40" s="353" t="s">
        <v>187</v>
      </c>
      <c r="S40" s="354">
        <v>1</v>
      </c>
      <c r="T40" s="355">
        <f>((37/8))/1*S40</f>
        <v>4.625</v>
      </c>
    </row>
    <row r="41" spans="1:20" ht="21.75" thickBot="1" x14ac:dyDescent="0.4">
      <c r="A41" s="357"/>
      <c r="B41" s="358"/>
      <c r="C41" s="359"/>
      <c r="D41" s="359"/>
      <c r="E41" s="360"/>
      <c r="F41" s="360"/>
      <c r="G41" s="360"/>
      <c r="H41" s="359"/>
      <c r="I41" s="358"/>
      <c r="J41" s="358"/>
      <c r="K41" s="358"/>
      <c r="L41" s="358"/>
      <c r="M41" s="361"/>
      <c r="N41" s="359"/>
      <c r="O41" s="359"/>
      <c r="P41" s="359"/>
      <c r="Q41" s="359"/>
      <c r="R41" s="362">
        <f>SUM(Q16:Q40)</f>
        <v>28.889732142857142</v>
      </c>
      <c r="S41" s="359"/>
      <c r="T41" s="363">
        <f>SUM(T16:T40)</f>
        <v>37</v>
      </c>
    </row>
    <row r="42" spans="1:20" ht="46.5" customHeight="1" thickBot="1" x14ac:dyDescent="0.55000000000000004">
      <c r="O42" s="367" t="s">
        <v>188</v>
      </c>
      <c r="P42" s="367"/>
      <c r="Q42" s="368">
        <f>SUM(Q14+Q11+R41)</f>
        <v>91.889732142857142</v>
      </c>
      <c r="S42" s="369" t="s">
        <v>189</v>
      </c>
      <c r="T42" s="370">
        <f>SUM(T41+T14+B8)</f>
        <v>100</v>
      </c>
    </row>
  </sheetData>
  <mergeCells count="40">
    <mergeCell ref="O42:P42"/>
    <mergeCell ref="A36:A37"/>
    <mergeCell ref="B36:B37"/>
    <mergeCell ref="C36:C37"/>
    <mergeCell ref="D36:D37"/>
    <mergeCell ref="A38:A39"/>
    <mergeCell ref="B38:B39"/>
    <mergeCell ref="C38:C39"/>
    <mergeCell ref="D38:D39"/>
    <mergeCell ref="A32:A33"/>
    <mergeCell ref="B32:B33"/>
    <mergeCell ref="C32:C33"/>
    <mergeCell ref="D32:D33"/>
    <mergeCell ref="A34:A35"/>
    <mergeCell ref="B34:B35"/>
    <mergeCell ref="C34:C35"/>
    <mergeCell ref="D34:D35"/>
    <mergeCell ref="A28:A29"/>
    <mergeCell ref="B28:B29"/>
    <mergeCell ref="C28:C29"/>
    <mergeCell ref="D28:D29"/>
    <mergeCell ref="A30:A31"/>
    <mergeCell ref="B30:B31"/>
    <mergeCell ref="C30:C31"/>
    <mergeCell ref="D30:D31"/>
    <mergeCell ref="A21:A23"/>
    <mergeCell ref="B21:B23"/>
    <mergeCell ref="C21:C23"/>
    <mergeCell ref="D21:D23"/>
    <mergeCell ref="A24:A27"/>
    <mergeCell ref="B24:B27"/>
    <mergeCell ref="C24:C27"/>
    <mergeCell ref="D24:D27"/>
    <mergeCell ref="B2:D2"/>
    <mergeCell ref="A16:A17"/>
    <mergeCell ref="B16:B17"/>
    <mergeCell ref="A18:A20"/>
    <mergeCell ref="B18:B20"/>
    <mergeCell ref="C18:C20"/>
    <mergeCell ref="D18:D20"/>
  </mergeCells>
  <pageMargins left="0.23622047244094499" right="0.70866141732283505" top="0.74803149606299202" bottom="0.74803149606299202" header="0.31496062992126" footer="0.31496062992126"/>
  <pageSetup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VERA</cp:lastModifiedBy>
  <dcterms:created xsi:type="dcterms:W3CDTF">2025-10-27T18:55:06Z</dcterms:created>
  <dcterms:modified xsi:type="dcterms:W3CDTF">2025-10-27T18:55:25Z</dcterms:modified>
</cp:coreProperties>
</file>